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3M CASE\Website\"/>
    </mc:Choice>
  </mc:AlternateContent>
  <xr:revisionPtr revIDLastSave="0" documentId="13_ncr:1_{F07BDC7F-2BAB-4927-B2FB-F82D975DCB93}" xr6:coauthVersionLast="43" xr6:coauthVersionMax="43" xr10:uidLastSave="{00000000-0000-0000-0000-000000000000}"/>
  <bookViews>
    <workbookView xWindow="2837" yWindow="943" windowWidth="19286" windowHeight="13808" xr2:uid="{E9253BA9-682B-4DA3-80AE-1E1D6E9CBBEC}"/>
  </bookViews>
  <sheets>
    <sheet name="Cover C" sheetId="1" r:id="rId1"/>
    <sheet name="C1" sheetId="2" r:id="rId2"/>
    <sheet name="C2" sheetId="3" r:id="rId3"/>
    <sheet name="C3" sheetId="4" r:id="rId4"/>
    <sheet name="C4" sheetId="5" r:id="rId5"/>
  </sheets>
  <externalReferences>
    <externalReference r:id="rId6"/>
  </externalReferences>
  <definedNames>
    <definedName name="CIQWBGuid" hidden="1">"f6b6c417-07f6-48df-8665-694dc350b119"</definedName>
    <definedName name="company_name">[1]Index!$B$2</definedName>
    <definedName name="current_year">'[1]Key Variables'!$D$7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43574.6617476852</definedName>
    <definedName name="IQ_QTD" hidden="1">750000</definedName>
    <definedName name="IQ_TODAY" hidden="1">0</definedName>
    <definedName name="IQ_YTDMONTH" hidden="1">130000</definedName>
    <definedName name="segment_name">'[1]Key Variables'!$B$12</definedName>
    <definedName name="tax_rate">'[1]Key Variables'!$D$9</definedName>
    <definedName name="units">[1]AM1!$A$6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D14" i="2"/>
  <c r="C14" i="2"/>
  <c r="B14" i="2"/>
  <c r="E27" i="5" l="1"/>
  <c r="E28" i="5"/>
  <c r="E29" i="5"/>
  <c r="E30" i="5"/>
  <c r="E31" i="5"/>
  <c r="B16" i="4"/>
  <c r="C16" i="4"/>
  <c r="D16" i="4"/>
  <c r="E16" i="4"/>
  <c r="F10" i="3"/>
  <c r="F11" i="3"/>
  <c r="L12" i="3"/>
  <c r="L17" i="3"/>
  <c r="F18" i="3"/>
  <c r="F19" i="3"/>
  <c r="L20" i="3"/>
  <c r="F21" i="3"/>
  <c r="L25" i="3"/>
  <c r="F26" i="3"/>
  <c r="F27" i="3"/>
  <c r="L28" i="3"/>
  <c r="C20" i="2"/>
  <c r="D20" i="2"/>
  <c r="E20" i="2"/>
  <c r="B21" i="2"/>
  <c r="C21" i="2"/>
  <c r="F12" i="2"/>
  <c r="C22" i="2"/>
  <c r="D22" i="2"/>
  <c r="E22" i="2"/>
  <c r="B23" i="2"/>
  <c r="C23" i="2"/>
  <c r="D23" i="2"/>
  <c r="E23" i="2"/>
  <c r="F14" i="2"/>
  <c r="A20" i="2"/>
  <c r="A21" i="2"/>
  <c r="D21" i="2"/>
  <c r="E21" i="2"/>
  <c r="A22" i="2"/>
  <c r="B22" i="2"/>
  <c r="A23" i="2"/>
  <c r="F22" i="2" l="1"/>
  <c r="L27" i="3"/>
  <c r="L22" i="3"/>
  <c r="L15" i="3"/>
  <c r="D24" i="2"/>
  <c r="F16" i="3"/>
  <c r="L23" i="3"/>
  <c r="L11" i="3"/>
  <c r="F29" i="3"/>
  <c r="F13" i="3"/>
  <c r="F24" i="3"/>
  <c r="L19" i="3"/>
  <c r="L14" i="3"/>
  <c r="F17" i="3"/>
  <c r="C30" i="3"/>
  <c r="I30" i="3"/>
  <c r="F28" i="3"/>
  <c r="L26" i="3"/>
  <c r="F20" i="3"/>
  <c r="L18" i="3"/>
  <c r="H30" i="3"/>
  <c r="L13" i="3"/>
  <c r="F15" i="3"/>
  <c r="F10" i="2"/>
  <c r="F20" i="2" s="1"/>
  <c r="L29" i="3"/>
  <c r="L21" i="3"/>
  <c r="K30" i="3"/>
  <c r="F23" i="3"/>
  <c r="L24" i="3"/>
  <c r="F22" i="3"/>
  <c r="L16" i="3"/>
  <c r="F14" i="3"/>
  <c r="J30" i="3"/>
  <c r="C24" i="2"/>
  <c r="F11" i="2"/>
  <c r="F21" i="2" s="1"/>
  <c r="F25" i="3"/>
  <c r="E24" i="2"/>
  <c r="F12" i="3"/>
  <c r="E30" i="3"/>
  <c r="D30" i="3"/>
  <c r="B20" i="2"/>
  <c r="B24" i="2" s="1"/>
  <c r="B30" i="3"/>
  <c r="F13" i="2"/>
  <c r="F23" i="2" s="1"/>
  <c r="L10" i="3"/>
  <c r="F30" i="3" l="1"/>
  <c r="L30" i="3"/>
  <c r="F24" i="2"/>
</calcChain>
</file>

<file path=xl/sharedStrings.xml><?xml version="1.0" encoding="utf-8"?>
<sst xmlns="http://schemas.openxmlformats.org/spreadsheetml/2006/main" count="150" uniqueCount="93">
  <si>
    <t>Strategic Positioning</t>
  </si>
  <si>
    <t>Case C</t>
  </si>
  <si>
    <t>All companies</t>
  </si>
  <si>
    <t>Segments</t>
  </si>
  <si>
    <t>Dealers</t>
  </si>
  <si>
    <t>Repair</t>
  </si>
  <si>
    <t>Paint</t>
  </si>
  <si>
    <t>OEM</t>
  </si>
  <si>
    <t>Competitor</t>
  </si>
  <si>
    <t>All</t>
  </si>
  <si>
    <t>Collision</t>
  </si>
  <si>
    <t>Other competitors</t>
  </si>
  <si>
    <t>DuPont</t>
  </si>
  <si>
    <t>BASF</t>
  </si>
  <si>
    <t>3M</t>
  </si>
  <si>
    <t>$ millions</t>
  </si>
  <si>
    <t>Market Size and Share by Competitor</t>
  </si>
  <si>
    <t>Segment</t>
  </si>
  <si>
    <t>Revenue by Product Line</t>
  </si>
  <si>
    <t>Score out of 100 (best)</t>
  </si>
  <si>
    <t>Sales expertise</t>
  </si>
  <si>
    <t>Training material</t>
  </si>
  <si>
    <t>Number of products</t>
  </si>
  <si>
    <t>Product selection</t>
  </si>
  <si>
    <t>Number of days</t>
  </si>
  <si>
    <t>Order frequency</t>
  </si>
  <si>
    <t>Minimum order count</t>
  </si>
  <si>
    <t>Order size</t>
  </si>
  <si>
    <t>Players</t>
  </si>
  <si>
    <t>Units</t>
  </si>
  <si>
    <t>Characteristic</t>
  </si>
  <si>
    <t>Local</t>
  </si>
  <si>
    <t>Performance by Market Competitors</t>
  </si>
  <si>
    <t>Panel B</t>
  </si>
  <si>
    <t>A score of 100 implies chacteristic is the only important chacteristic.</t>
  </si>
  <si>
    <t>A score of 0 implies characteristic has NO impact on customer purchase decision.</t>
  </si>
  <si>
    <t>Summed score</t>
  </si>
  <si>
    <t>Ability to order frequently</t>
  </si>
  <si>
    <t>Small order size</t>
  </si>
  <si>
    <t>Allocated to 100 Points</t>
  </si>
  <si>
    <t>Customer Preferences by Characteristics</t>
  </si>
  <si>
    <t>Panel A</t>
  </si>
  <si>
    <t>Customer Preferences and Competitor Performance</t>
  </si>
  <si>
    <t>Exhibit 1</t>
  </si>
  <si>
    <t>Cost</t>
  </si>
  <si>
    <t>Choice</t>
  </si>
  <si>
    <t>Current</t>
  </si>
  <si>
    <t>Current Performance by Customer Attribute</t>
  </si>
  <si>
    <t>Estimate</t>
  </si>
  <si>
    <t>Score</t>
  </si>
  <si>
    <t>Products</t>
  </si>
  <si>
    <t>Days</t>
  </si>
  <si>
    <t>Size</t>
  </si>
  <si>
    <t>Knowledge</t>
  </si>
  <si>
    <t>Relevance</t>
  </si>
  <si>
    <t>Number of</t>
  </si>
  <si>
    <t>Delivery</t>
  </si>
  <si>
    <t>Minimum</t>
  </si>
  <si>
    <t>Sales Expertise</t>
  </si>
  <si>
    <t>Product Selection</t>
  </si>
  <si>
    <t>Order Frequency</t>
  </si>
  <si>
    <t>Order Size</t>
  </si>
  <si>
    <t>Expected Cost to Serve, by Customer Attribute</t>
  </si>
  <si>
    <t>Exhibit 2</t>
  </si>
  <si>
    <t>3M Automotive Products</t>
  </si>
  <si>
    <t>3M Adhesives and Tapes</t>
  </si>
  <si>
    <t>Market Size, 2018</t>
  </si>
  <si>
    <t>Market Share, 2018</t>
  </si>
  <si>
    <t>Revenue, 2017</t>
  </si>
  <si>
    <t>Revenue, 2018</t>
  </si>
  <si>
    <t>Adhesives</t>
  </si>
  <si>
    <t>Adhesive Removal</t>
  </si>
  <si>
    <t>Attachment Tape</t>
  </si>
  <si>
    <t>Body Fillers/Putty</t>
  </si>
  <si>
    <t>Body Protection</t>
  </si>
  <si>
    <t>Body Filler/Putty</t>
  </si>
  <si>
    <t>Cut Off Wheels</t>
  </si>
  <si>
    <t>Foams</t>
  </si>
  <si>
    <t>Guide Coat</t>
  </si>
  <si>
    <t>Masking Foam</t>
  </si>
  <si>
    <t>Masking Liquid</t>
  </si>
  <si>
    <t>Masking Tape/Fine Line</t>
  </si>
  <si>
    <t>Masking Welding Paper</t>
  </si>
  <si>
    <t>Plastic Filler/Repair</t>
  </si>
  <si>
    <t>Rust/Corrosion Protection</t>
  </si>
  <si>
    <t>Seam Sealer</t>
  </si>
  <si>
    <t>Stone Guard</t>
  </si>
  <si>
    <t>Spray Lubricants</t>
  </si>
  <si>
    <t>Polish/Compound</t>
  </si>
  <si>
    <t>Weld Thru Primer</t>
  </si>
  <si>
    <t>Exhibit 3</t>
  </si>
  <si>
    <t>Exhibit 4</t>
  </si>
  <si>
    <t>&lt;-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</si>
</sst>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,##0.0_);\(#,##0.0\)"/>
    <numFmt numFmtId="167" formatCode="0.000%"/>
    <numFmt numFmtId="168" formatCode="#,##0.000_);\(#,##0.0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1" applyNumberFormat="1" applyFont="1"/>
    <xf numFmtId="165" fontId="0" fillId="0" borderId="0" xfId="0" applyNumberFormat="1"/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right"/>
    </xf>
    <xf numFmtId="166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6" fontId="0" fillId="0" borderId="1" xfId="0" applyNumberFormat="1" applyBorder="1"/>
    <xf numFmtId="164" fontId="0" fillId="0" borderId="0" xfId="1" applyNumberFormat="1" applyFont="1" applyAlignment="1">
      <alignment horizontal="right"/>
    </xf>
    <xf numFmtId="168" fontId="0" fillId="0" borderId="0" xfId="1" applyNumberFormat="1" applyFont="1"/>
    <xf numFmtId="168" fontId="0" fillId="0" borderId="2" xfId="1" applyNumberFormat="1" applyFont="1" applyBorder="1"/>
    <xf numFmtId="0" fontId="0" fillId="0" borderId="2" xfId="0" applyBorder="1"/>
    <xf numFmtId="9" fontId="0" fillId="0" borderId="0" xfId="1" applyFont="1"/>
    <xf numFmtId="168" fontId="0" fillId="0" borderId="1" xfId="1" applyNumberFormat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0" xfId="0" quotePrefix="1"/>
    <xf numFmtId="2" fontId="0" fillId="0" borderId="0" xfId="0" applyNumberFormat="1"/>
    <xf numFmtId="165" fontId="0" fillId="0" borderId="1" xfId="0" applyNumberFormat="1" applyBorder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0" fillId="2" borderId="0" xfId="1" applyNumberFormat="1" applyFont="1" applyFill="1"/>
    <xf numFmtId="166" fontId="0" fillId="2" borderId="0" xfId="0" applyNumberFormat="1" applyFill="1"/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3M%20CASE/3M%20Strategy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Index"/>
      <sheetName val="Key Variables"/>
      <sheetName val="AM1"/>
      <sheetName val="AM2"/>
      <sheetName val="AM3"/>
      <sheetName val="BM1"/>
      <sheetName val="BM2"/>
      <sheetName val="BM3"/>
      <sheetName val="BM4"/>
      <sheetName val="Cover B"/>
      <sheetName val="B1"/>
      <sheetName val="B2"/>
      <sheetName val="B3"/>
      <sheetName val="B4"/>
      <sheetName val="BM5"/>
      <sheetName val="BG1"/>
      <sheetName val="CM1"/>
      <sheetName val="Cover C"/>
      <sheetName val="C1"/>
      <sheetName val="C2"/>
      <sheetName val="C3"/>
      <sheetName val="C4"/>
      <sheetName val="CSol1"/>
      <sheetName val="CoverA"/>
      <sheetName val="A1"/>
      <sheetName val="A2"/>
      <sheetName val="A3"/>
      <sheetName val="A4"/>
      <sheetName val="ASol1"/>
      <sheetName val="Asol2"/>
      <sheetName val="ASol3"/>
    </sheetNames>
    <sheetDataSet>
      <sheetData sheetId="0"/>
      <sheetData sheetId="1">
        <row r="2">
          <cell r="B2" t="str">
            <v>3M Automotive Products</v>
          </cell>
        </row>
      </sheetData>
      <sheetData sheetId="2">
        <row r="7">
          <cell r="D7">
            <v>2018</v>
          </cell>
        </row>
        <row r="9">
          <cell r="D9">
            <v>0.25</v>
          </cell>
        </row>
        <row r="12">
          <cell r="B12" t="str">
            <v>3M Adhesives and Tapes</v>
          </cell>
        </row>
      </sheetData>
      <sheetData sheetId="3">
        <row r="6">
          <cell r="A6" t="str">
            <v>$ millions</v>
          </cell>
        </row>
      </sheetData>
      <sheetData sheetId="4"/>
      <sheetData sheetId="5"/>
      <sheetData sheetId="6">
        <row r="5">
          <cell r="B5" t="str">
            <v>Market Size, 2018</v>
          </cell>
        </row>
      </sheetData>
      <sheetData sheetId="7"/>
      <sheetData sheetId="8">
        <row r="6">
          <cell r="B6" t="str">
            <v>Revenue, 2017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B9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F437-1E82-4C56-A502-CC011F1A7C2E}">
  <sheetPr codeName="Sheet26"/>
  <dimension ref="B4:B6"/>
  <sheetViews>
    <sheetView tabSelected="1" workbookViewId="0">
      <selection activeCell="B4" sqref="B4"/>
    </sheetView>
  </sheetViews>
  <sheetFormatPr defaultRowHeight="18" customHeight="1" x14ac:dyDescent="0.4"/>
  <sheetData>
    <row r="4" spans="2:2" ht="18" customHeight="1" x14ac:dyDescent="0.4">
      <c r="B4" s="1" t="s">
        <v>1</v>
      </c>
    </row>
    <row r="5" spans="2:2" ht="18" customHeight="1" x14ac:dyDescent="0.4">
      <c r="B5" s="1" t="s">
        <v>65</v>
      </c>
    </row>
    <row r="6" spans="2:2" ht="18" customHeight="1" x14ac:dyDescent="0.4">
      <c r="B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DDF9-B898-4FA0-9E1C-BE6113F8F764}">
  <sheetPr codeName="Sheet25"/>
  <dimension ref="A2:K24"/>
  <sheetViews>
    <sheetView showGridLines="0" zoomScale="85" zoomScaleNormal="85" workbookViewId="0">
      <selection activeCell="A2" sqref="A2"/>
    </sheetView>
  </sheetViews>
  <sheetFormatPr defaultRowHeight="18" customHeight="1" x14ac:dyDescent="0.4"/>
  <cols>
    <col min="1" max="1" width="17.69140625" customWidth="1"/>
    <col min="6" max="6" width="11.3046875" customWidth="1"/>
  </cols>
  <sheetData>
    <row r="2" spans="1:11" ht="18" customHeight="1" x14ac:dyDescent="0.4">
      <c r="A2" s="1" t="s">
        <v>43</v>
      </c>
    </row>
    <row r="3" spans="1:11" ht="18" customHeight="1" x14ac:dyDescent="0.4">
      <c r="A3" s="1" t="s">
        <v>64</v>
      </c>
    </row>
    <row r="4" spans="1:11" ht="18" customHeight="1" x14ac:dyDescent="0.4">
      <c r="A4" t="s">
        <v>16</v>
      </c>
      <c r="F4" s="3"/>
      <c r="K4" s="3"/>
    </row>
    <row r="5" spans="1:11" ht="18" customHeight="1" x14ac:dyDescent="0.4">
      <c r="F5" s="3"/>
      <c r="K5" s="3"/>
    </row>
    <row r="6" spans="1:11" ht="18" customHeight="1" x14ac:dyDescent="0.4">
      <c r="B6" s="31" t="s">
        <v>66</v>
      </c>
      <c r="C6" s="31"/>
      <c r="D6" s="31"/>
      <c r="E6" s="31"/>
      <c r="F6" s="31"/>
      <c r="K6" s="3"/>
    </row>
    <row r="7" spans="1:11" ht="18" customHeight="1" x14ac:dyDescent="0.4">
      <c r="B7" s="1"/>
      <c r="K7" s="3"/>
    </row>
    <row r="8" spans="1:11" ht="18" customHeight="1" x14ac:dyDescent="0.4">
      <c r="B8" s="9"/>
      <c r="C8" s="9"/>
      <c r="D8" s="9" t="s">
        <v>10</v>
      </c>
      <c r="E8" s="9"/>
      <c r="F8" s="9" t="s">
        <v>9</v>
      </c>
      <c r="K8" s="3"/>
    </row>
    <row r="9" spans="1:11" ht="18" customHeight="1" x14ac:dyDescent="0.4">
      <c r="A9" s="8" t="s">
        <v>15</v>
      </c>
      <c r="B9" s="7" t="s">
        <v>7</v>
      </c>
      <c r="C9" s="7" t="s">
        <v>6</v>
      </c>
      <c r="D9" s="7" t="s">
        <v>5</v>
      </c>
      <c r="E9" s="7" t="s">
        <v>4</v>
      </c>
      <c r="F9" s="7" t="s">
        <v>3</v>
      </c>
      <c r="K9" s="3"/>
    </row>
    <row r="10" spans="1:11" ht="18" customHeight="1" x14ac:dyDescent="0.4">
      <c r="A10" t="s">
        <v>14</v>
      </c>
      <c r="B10" s="10">
        <v>92.063400000000001</v>
      </c>
      <c r="C10" s="10">
        <v>28.538100000000004</v>
      </c>
      <c r="D10" s="10">
        <v>7.8045</v>
      </c>
      <c r="E10" s="10">
        <v>21.706099999999996</v>
      </c>
      <c r="F10" s="10">
        <f>SUM(B10:E10)</f>
        <v>150.1121</v>
      </c>
      <c r="K10" s="3"/>
    </row>
    <row r="11" spans="1:11" ht="18" customHeight="1" x14ac:dyDescent="0.4">
      <c r="A11" t="s">
        <v>13</v>
      </c>
      <c r="B11" s="10">
        <v>53.864599999999996</v>
      </c>
      <c r="C11" s="10">
        <v>13.026400000000001</v>
      </c>
      <c r="D11" s="10">
        <v>11.932499999999999</v>
      </c>
      <c r="E11" s="10">
        <v>25.771199999999997</v>
      </c>
      <c r="F11" s="10">
        <f>SUM(B11:E11)</f>
        <v>104.59469999999999</v>
      </c>
      <c r="G11" s="12"/>
      <c r="K11" s="3"/>
    </row>
    <row r="12" spans="1:11" ht="18" customHeight="1" x14ac:dyDescent="0.4">
      <c r="A12" t="s">
        <v>12</v>
      </c>
      <c r="B12" s="10">
        <v>33.048400000000001</v>
      </c>
      <c r="C12" s="10">
        <v>35.137</v>
      </c>
      <c r="D12" s="10">
        <v>11.222999999999999</v>
      </c>
      <c r="E12" s="10">
        <v>14.572999999999999</v>
      </c>
      <c r="F12" s="10">
        <f>SUM(B12:E12)</f>
        <v>93.981399999999994</v>
      </c>
      <c r="G12" s="12"/>
      <c r="K12" s="3"/>
    </row>
    <row r="13" spans="1:11" ht="18" customHeight="1" x14ac:dyDescent="0.4">
      <c r="A13" s="5" t="s">
        <v>11</v>
      </c>
      <c r="B13" s="13">
        <v>35.62360000000001</v>
      </c>
      <c r="C13" s="13">
        <v>8.9984999999999982</v>
      </c>
      <c r="D13" s="13">
        <v>33.54</v>
      </c>
      <c r="E13" s="13">
        <v>14.649700000000003</v>
      </c>
      <c r="F13" s="13">
        <f>SUM(B13:E13)</f>
        <v>92.811800000000005</v>
      </c>
      <c r="G13" s="12"/>
      <c r="K13" s="3"/>
    </row>
    <row r="14" spans="1:11" ht="18" customHeight="1" x14ac:dyDescent="0.4">
      <c r="A14" t="s">
        <v>2</v>
      </c>
      <c r="B14" s="32">
        <f>SUM(B10:B13)</f>
        <v>214.60000000000002</v>
      </c>
      <c r="C14" s="32">
        <f>SUM(C10:C13)</f>
        <v>85.7</v>
      </c>
      <c r="D14" s="32">
        <f>SUM(D10:D13)</f>
        <v>64.5</v>
      </c>
      <c r="E14" s="32">
        <f>SUM(E10:E13)</f>
        <v>76.699999999999989</v>
      </c>
      <c r="F14" s="33">
        <f>SUM(B14:E14)</f>
        <v>441.5</v>
      </c>
      <c r="G14" s="6"/>
      <c r="H14" s="34" t="s">
        <v>92</v>
      </c>
      <c r="K14" s="3"/>
    </row>
    <row r="15" spans="1:11" ht="18" customHeight="1" x14ac:dyDescent="0.4">
      <c r="B15" s="11"/>
      <c r="C15" s="10"/>
      <c r="D15" s="10"/>
      <c r="E15" s="10"/>
      <c r="F15" s="10"/>
      <c r="G15" s="6"/>
      <c r="K15" s="3"/>
    </row>
    <row r="16" spans="1:11" ht="18" customHeight="1" x14ac:dyDescent="0.4">
      <c r="B16" s="31" t="s">
        <v>67</v>
      </c>
      <c r="C16" s="31"/>
      <c r="D16" s="31"/>
      <c r="E16" s="31"/>
      <c r="F16" s="31"/>
      <c r="G16" s="6"/>
      <c r="K16" s="3"/>
    </row>
    <row r="17" spans="1:11" ht="18" customHeight="1" x14ac:dyDescent="0.4">
      <c r="B17" s="11"/>
      <c r="C17" s="11"/>
      <c r="D17" s="11"/>
      <c r="E17" s="11"/>
      <c r="F17" s="10"/>
      <c r="K17" s="3"/>
    </row>
    <row r="18" spans="1:11" ht="18" customHeight="1" x14ac:dyDescent="0.4">
      <c r="B18" s="9"/>
      <c r="C18" s="9"/>
      <c r="D18" s="9" t="s">
        <v>10</v>
      </c>
      <c r="E18" s="9"/>
      <c r="F18" s="9" t="s">
        <v>9</v>
      </c>
      <c r="K18" s="3"/>
    </row>
    <row r="19" spans="1:11" ht="18" customHeight="1" x14ac:dyDescent="0.4">
      <c r="A19" s="8" t="s">
        <v>8</v>
      </c>
      <c r="B19" s="7" t="s">
        <v>7</v>
      </c>
      <c r="C19" s="7" t="s">
        <v>6</v>
      </c>
      <c r="D19" s="7" t="s">
        <v>5</v>
      </c>
      <c r="E19" s="7" t="s">
        <v>4</v>
      </c>
      <c r="F19" s="7" t="s">
        <v>3</v>
      </c>
      <c r="K19" s="3"/>
    </row>
    <row r="20" spans="1:11" ht="18" customHeight="1" x14ac:dyDescent="0.4">
      <c r="A20" t="str">
        <f>A10</f>
        <v>3M</v>
      </c>
      <c r="B20" s="6">
        <f t="shared" ref="B20:F23" si="0">B10/B$14</f>
        <v>0.42899999999999994</v>
      </c>
      <c r="C20" s="6">
        <f t="shared" si="0"/>
        <v>0.33300000000000002</v>
      </c>
      <c r="D20" s="6">
        <f t="shared" si="0"/>
        <v>0.121</v>
      </c>
      <c r="E20" s="6">
        <f t="shared" si="0"/>
        <v>0.28299999999999997</v>
      </c>
      <c r="F20" s="6">
        <f t="shared" si="0"/>
        <v>0.34000475651189127</v>
      </c>
      <c r="K20" s="3"/>
    </row>
    <row r="21" spans="1:11" ht="18" customHeight="1" x14ac:dyDescent="0.4">
      <c r="A21" t="str">
        <f>A11</f>
        <v>BASF</v>
      </c>
      <c r="B21" s="6">
        <f t="shared" si="0"/>
        <v>0.25099999999999995</v>
      </c>
      <c r="C21" s="6">
        <f t="shared" si="0"/>
        <v>0.152</v>
      </c>
      <c r="D21" s="6">
        <f t="shared" si="0"/>
        <v>0.185</v>
      </c>
      <c r="E21" s="6">
        <f t="shared" si="0"/>
        <v>0.33600000000000002</v>
      </c>
      <c r="F21" s="6">
        <f t="shared" si="0"/>
        <v>0.23690758776896939</v>
      </c>
      <c r="K21" s="3"/>
    </row>
    <row r="22" spans="1:11" ht="18" customHeight="1" x14ac:dyDescent="0.4">
      <c r="A22" t="str">
        <f>A12</f>
        <v>DuPont</v>
      </c>
      <c r="B22" s="6">
        <f t="shared" si="0"/>
        <v>0.154</v>
      </c>
      <c r="C22" s="6">
        <f t="shared" si="0"/>
        <v>0.41</v>
      </c>
      <c r="D22" s="6">
        <f t="shared" si="0"/>
        <v>0.17399999999999999</v>
      </c>
      <c r="E22" s="6">
        <f t="shared" si="0"/>
        <v>0.19</v>
      </c>
      <c r="F22" s="6">
        <f t="shared" si="0"/>
        <v>0.21286840317100791</v>
      </c>
      <c r="K22" s="3"/>
    </row>
    <row r="23" spans="1:11" ht="18" customHeight="1" x14ac:dyDescent="0.4">
      <c r="A23" s="5" t="str">
        <f>A13</f>
        <v>Other competitors</v>
      </c>
      <c r="B23" s="4">
        <f t="shared" si="0"/>
        <v>0.16600000000000004</v>
      </c>
      <c r="C23" s="4">
        <f t="shared" si="0"/>
        <v>0.10499999999999997</v>
      </c>
      <c r="D23" s="4">
        <f t="shared" si="0"/>
        <v>0.52</v>
      </c>
      <c r="E23" s="4">
        <f t="shared" si="0"/>
        <v>0.19100000000000006</v>
      </c>
      <c r="F23" s="4">
        <f t="shared" si="0"/>
        <v>0.21021925254813137</v>
      </c>
      <c r="K23" s="3"/>
    </row>
    <row r="24" spans="1:11" ht="18" customHeight="1" x14ac:dyDescent="0.4">
      <c r="A24" t="s">
        <v>2</v>
      </c>
      <c r="B24" s="2">
        <f>SUM(B20:B23)</f>
        <v>1</v>
      </c>
      <c r="C24" s="2">
        <f>SUM(C20:C23)</f>
        <v>1</v>
      </c>
      <c r="D24" s="2">
        <f>SUM(D20:D23)</f>
        <v>1</v>
      </c>
      <c r="E24" s="2">
        <f>SUM(E20:E23)</f>
        <v>1</v>
      </c>
      <c r="F24" s="2">
        <f>SUM(F20:F23)</f>
        <v>0.99999999999999989</v>
      </c>
    </row>
  </sheetData>
  <mergeCells count="2">
    <mergeCell ref="B16:F16"/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F0EE-2E05-4E27-B267-5FDAC4A9849A}">
  <sheetPr codeName="Sheet28"/>
  <dimension ref="A2:N32"/>
  <sheetViews>
    <sheetView showGridLines="0" zoomScale="85" zoomScaleNormal="85" workbookViewId="0">
      <selection activeCell="A3" sqref="A3"/>
    </sheetView>
  </sheetViews>
  <sheetFormatPr defaultRowHeight="18" customHeight="1" x14ac:dyDescent="0.4"/>
  <cols>
    <col min="1" max="1" width="23.84375" customWidth="1"/>
    <col min="2" max="5" width="9" customWidth="1"/>
    <col min="6" max="6" width="10.69140625" customWidth="1"/>
    <col min="7" max="11" width="9" customWidth="1"/>
    <col min="12" max="12" width="9.84375" customWidth="1"/>
  </cols>
  <sheetData>
    <row r="2" spans="1:14" ht="18" customHeight="1" x14ac:dyDescent="0.4">
      <c r="A2" s="1" t="s">
        <v>63</v>
      </c>
    </row>
    <row r="3" spans="1:14" ht="18" customHeight="1" x14ac:dyDescent="0.4">
      <c r="A3" s="1" t="s">
        <v>64</v>
      </c>
    </row>
    <row r="4" spans="1:14" ht="18" customHeight="1" x14ac:dyDescent="0.4">
      <c r="A4" t="s">
        <v>18</v>
      </c>
    </row>
    <row r="6" spans="1:14" ht="18" customHeight="1" x14ac:dyDescent="0.4">
      <c r="B6" s="31" t="s">
        <v>68</v>
      </c>
      <c r="C6" s="31"/>
      <c r="D6" s="31"/>
      <c r="E6" s="31"/>
      <c r="F6" s="31"/>
      <c r="H6" s="31" t="s">
        <v>69</v>
      </c>
      <c r="I6" s="31"/>
      <c r="J6" s="31"/>
      <c r="K6" s="31"/>
      <c r="L6" s="31"/>
      <c r="N6" s="22"/>
    </row>
    <row r="8" spans="1:14" ht="18" customHeight="1" x14ac:dyDescent="0.4">
      <c r="A8" s="1"/>
      <c r="B8" s="9"/>
      <c r="C8" s="9"/>
      <c r="D8" s="9" t="s">
        <v>10</v>
      </c>
      <c r="E8" s="9"/>
      <c r="F8" s="9" t="s">
        <v>9</v>
      </c>
      <c r="H8" s="9"/>
      <c r="I8" s="9"/>
      <c r="J8" s="9" t="s">
        <v>10</v>
      </c>
      <c r="K8" s="9"/>
      <c r="L8" s="9" t="s">
        <v>9</v>
      </c>
    </row>
    <row r="9" spans="1:14" ht="18" customHeight="1" thickBot="1" x14ac:dyDescent="0.45">
      <c r="A9" s="21" t="s">
        <v>15</v>
      </c>
      <c r="B9" s="20" t="s">
        <v>7</v>
      </c>
      <c r="C9" s="20" t="s">
        <v>6</v>
      </c>
      <c r="D9" s="20" t="s">
        <v>5</v>
      </c>
      <c r="E9" s="20" t="s">
        <v>4</v>
      </c>
      <c r="F9" s="20" t="s">
        <v>3</v>
      </c>
      <c r="H9" s="20" t="s">
        <v>7</v>
      </c>
      <c r="I9" s="20" t="s">
        <v>6</v>
      </c>
      <c r="J9" s="20" t="s">
        <v>5</v>
      </c>
      <c r="K9" s="20" t="s">
        <v>4</v>
      </c>
      <c r="L9" s="20" t="s">
        <v>3</v>
      </c>
    </row>
    <row r="10" spans="1:14" ht="18" customHeight="1" x14ac:dyDescent="0.4">
      <c r="A10" t="s">
        <v>70</v>
      </c>
      <c r="B10" s="15">
        <v>9.4E-2</v>
      </c>
      <c r="C10" s="15">
        <v>1.095</v>
      </c>
      <c r="D10" s="15">
        <v>0.18</v>
      </c>
      <c r="E10" s="15">
        <v>0.501</v>
      </c>
      <c r="F10" s="15">
        <f t="shared" ref="F10:F29" si="0">SUM(B10:E10)</f>
        <v>1.87</v>
      </c>
      <c r="H10" s="15">
        <v>9.8000000000000004E-2</v>
      </c>
      <c r="I10" s="15">
        <v>1.2350000000000001</v>
      </c>
      <c r="J10" s="15">
        <v>0.19500000000000001</v>
      </c>
      <c r="K10" s="15">
        <v>0.60099999999999998</v>
      </c>
      <c r="L10" s="15">
        <f t="shared" ref="L10:L29" si="1">SUM(H10:K10)</f>
        <v>2.1290000000000004</v>
      </c>
      <c r="M10" s="18"/>
    </row>
    <row r="11" spans="1:14" ht="18" customHeight="1" x14ac:dyDescent="0.4">
      <c r="A11" t="s">
        <v>71</v>
      </c>
      <c r="B11" s="15">
        <v>8.2910000000000004</v>
      </c>
      <c r="C11" s="15">
        <v>1.873</v>
      </c>
      <c r="D11" s="15">
        <v>0.65200000000000002</v>
      </c>
      <c r="E11" s="15">
        <v>8.3000000000000004E-2</v>
      </c>
      <c r="F11" s="15">
        <f t="shared" si="0"/>
        <v>10.898999999999999</v>
      </c>
      <c r="H11" s="15">
        <v>8.6539999999999999</v>
      </c>
      <c r="I11" s="15">
        <v>2.1070000000000002</v>
      </c>
      <c r="J11" s="15">
        <v>0.70299999999999996</v>
      </c>
      <c r="K11" s="15">
        <v>9.9000000000000005E-2</v>
      </c>
      <c r="L11" s="15">
        <f t="shared" si="1"/>
        <v>11.562999999999999</v>
      </c>
      <c r="M11" s="18"/>
    </row>
    <row r="12" spans="1:14" ht="18" customHeight="1" x14ac:dyDescent="0.4">
      <c r="A12" t="s">
        <v>72</v>
      </c>
      <c r="B12" s="15">
        <v>4.6920000000000002</v>
      </c>
      <c r="C12" s="15">
        <v>0.77100000000000002</v>
      </c>
      <c r="D12" s="15">
        <v>8.4000000000000005E-2</v>
      </c>
      <c r="E12" s="15">
        <v>0.622</v>
      </c>
      <c r="F12" s="15">
        <f t="shared" si="0"/>
        <v>6.1689999999999996</v>
      </c>
      <c r="H12" s="15">
        <v>4.915</v>
      </c>
      <c r="I12" s="15">
        <v>0.87</v>
      </c>
      <c r="J12" s="15">
        <v>9.0999999999999998E-2</v>
      </c>
      <c r="K12" s="15">
        <v>0.747</v>
      </c>
      <c r="L12" s="15">
        <f t="shared" si="1"/>
        <v>6.6230000000000002</v>
      </c>
      <c r="M12" s="18"/>
    </row>
    <row r="13" spans="1:14" ht="18" customHeight="1" x14ac:dyDescent="0.4">
      <c r="A13" t="s">
        <v>73</v>
      </c>
      <c r="B13" s="15">
        <v>7.8620000000000001</v>
      </c>
      <c r="C13" s="15">
        <v>0.17899999999999999</v>
      </c>
      <c r="D13" s="15">
        <v>0.4</v>
      </c>
      <c r="E13" s="15">
        <v>1.014</v>
      </c>
      <c r="F13" s="15">
        <f t="shared" si="0"/>
        <v>9.4550000000000001</v>
      </c>
      <c r="H13" s="15">
        <v>8.25</v>
      </c>
      <c r="I13" s="15">
        <v>0.20200000000000001</v>
      </c>
      <c r="J13" s="15">
        <v>0.434</v>
      </c>
      <c r="K13" s="15">
        <v>1.22</v>
      </c>
      <c r="L13" s="15">
        <f t="shared" si="1"/>
        <v>10.106</v>
      </c>
      <c r="M13" s="18"/>
    </row>
    <row r="14" spans="1:14" ht="18" customHeight="1" x14ac:dyDescent="0.4">
      <c r="A14" t="s">
        <v>74</v>
      </c>
      <c r="B14" s="15">
        <v>2.5830000000000002</v>
      </c>
      <c r="C14" s="15">
        <v>1.2609999999999999</v>
      </c>
      <c r="D14" s="15">
        <v>0.67300000000000004</v>
      </c>
      <c r="E14" s="15">
        <v>1.268</v>
      </c>
      <c r="F14" s="15">
        <f t="shared" si="0"/>
        <v>5.7850000000000001</v>
      </c>
      <c r="H14" s="15">
        <v>2.6920000000000002</v>
      </c>
      <c r="I14" s="15">
        <v>1.4159999999999999</v>
      </c>
      <c r="J14" s="15">
        <v>0.72499999999999998</v>
      </c>
      <c r="K14" s="15">
        <v>1.5169999999999999</v>
      </c>
      <c r="L14" s="15">
        <f t="shared" si="1"/>
        <v>6.35</v>
      </c>
      <c r="M14" s="18"/>
    </row>
    <row r="15" spans="1:14" ht="18" customHeight="1" x14ac:dyDescent="0.4">
      <c r="A15" t="s">
        <v>75</v>
      </c>
      <c r="B15" s="15">
        <v>5.1269999999999998</v>
      </c>
      <c r="C15" s="15">
        <v>0.91900000000000004</v>
      </c>
      <c r="D15" s="15">
        <v>7.9000000000000001E-2</v>
      </c>
      <c r="E15" s="15">
        <v>1.048</v>
      </c>
      <c r="F15" s="15">
        <f t="shared" si="0"/>
        <v>7.1729999999999992</v>
      </c>
      <c r="H15" s="15">
        <v>5.367</v>
      </c>
      <c r="I15" s="15">
        <v>1.0369999999999999</v>
      </c>
      <c r="J15" s="15">
        <v>8.5000000000000006E-2</v>
      </c>
      <c r="K15" s="15">
        <v>1.2589999999999999</v>
      </c>
      <c r="L15" s="15">
        <f t="shared" si="1"/>
        <v>7.7479999999999993</v>
      </c>
      <c r="M15" s="18"/>
    </row>
    <row r="16" spans="1:14" ht="18" customHeight="1" x14ac:dyDescent="0.4">
      <c r="A16" t="s">
        <v>76</v>
      </c>
      <c r="B16" s="15">
        <v>4.133</v>
      </c>
      <c r="C16" s="15">
        <v>0.88300000000000001</v>
      </c>
      <c r="D16" s="15">
        <v>0.53900000000000003</v>
      </c>
      <c r="E16" s="15">
        <v>1.0369999999999999</v>
      </c>
      <c r="F16" s="15">
        <f t="shared" si="0"/>
        <v>6.5919999999999996</v>
      </c>
      <c r="H16" s="15">
        <v>4.3129999999999997</v>
      </c>
      <c r="I16" s="15">
        <v>0.99299999999999999</v>
      </c>
      <c r="J16" s="15">
        <v>0.58099999999999996</v>
      </c>
      <c r="K16" s="15">
        <v>1.242</v>
      </c>
      <c r="L16" s="15">
        <f t="shared" si="1"/>
        <v>7.1290000000000004</v>
      </c>
      <c r="M16" s="18"/>
    </row>
    <row r="17" spans="1:13" ht="18" customHeight="1" x14ac:dyDescent="0.4">
      <c r="A17" t="s">
        <v>77</v>
      </c>
      <c r="B17" s="15">
        <v>6.2569999999999997</v>
      </c>
      <c r="C17" s="15">
        <v>0.14499999999999999</v>
      </c>
      <c r="D17" s="15">
        <v>0.215</v>
      </c>
      <c r="E17" s="15">
        <v>0.84899999999999998</v>
      </c>
      <c r="F17" s="15">
        <f t="shared" si="0"/>
        <v>7.4659999999999993</v>
      </c>
      <c r="H17" s="15">
        <v>6.5540000000000003</v>
      </c>
      <c r="I17" s="15">
        <v>0.16400000000000001</v>
      </c>
      <c r="J17" s="15">
        <v>0.23300000000000001</v>
      </c>
      <c r="K17" s="15">
        <v>1.02</v>
      </c>
      <c r="L17" s="15">
        <f t="shared" si="1"/>
        <v>7.9710000000000001</v>
      </c>
      <c r="M17" s="18"/>
    </row>
    <row r="18" spans="1:13" ht="18" customHeight="1" x14ac:dyDescent="0.4">
      <c r="A18" t="s">
        <v>78</v>
      </c>
      <c r="B18" s="15">
        <v>0.32</v>
      </c>
      <c r="C18" s="15">
        <v>1.625</v>
      </c>
      <c r="D18" s="15">
        <v>0.182</v>
      </c>
      <c r="E18" s="15">
        <v>1.6060000000000001</v>
      </c>
      <c r="F18" s="15">
        <f t="shared" si="0"/>
        <v>3.7330000000000005</v>
      </c>
      <c r="H18" s="15">
        <v>0.33600000000000002</v>
      </c>
      <c r="I18" s="15">
        <v>1.8360000000000001</v>
      </c>
      <c r="J18" s="15">
        <v>0.19700000000000001</v>
      </c>
      <c r="K18" s="15">
        <v>1.9319999999999999</v>
      </c>
      <c r="L18" s="15">
        <f t="shared" si="1"/>
        <v>4.3010000000000002</v>
      </c>
      <c r="M18" s="18"/>
    </row>
    <row r="19" spans="1:13" ht="18" customHeight="1" x14ac:dyDescent="0.4">
      <c r="A19" t="s">
        <v>79</v>
      </c>
      <c r="B19" s="15">
        <v>3.8069999999999999</v>
      </c>
      <c r="C19" s="15">
        <v>0.82899999999999996</v>
      </c>
      <c r="D19" s="15">
        <v>0.66600000000000004</v>
      </c>
      <c r="E19" s="15">
        <v>1.351</v>
      </c>
      <c r="F19" s="15">
        <f t="shared" si="0"/>
        <v>6.6530000000000005</v>
      </c>
      <c r="H19" s="15">
        <v>3.9929999999999999</v>
      </c>
      <c r="I19" s="15">
        <v>0.93700000000000006</v>
      </c>
      <c r="J19" s="15">
        <v>0.72199999999999998</v>
      </c>
      <c r="K19" s="15">
        <v>1.625</v>
      </c>
      <c r="L19" s="15">
        <f t="shared" si="1"/>
        <v>7.2769999999999992</v>
      </c>
      <c r="M19" s="18"/>
    </row>
    <row r="20" spans="1:13" ht="18" customHeight="1" x14ac:dyDescent="0.4">
      <c r="A20" t="s">
        <v>80</v>
      </c>
      <c r="B20" s="15">
        <v>1.9039999999999999</v>
      </c>
      <c r="C20" s="15">
        <v>1.91</v>
      </c>
      <c r="D20" s="15">
        <v>0.65800000000000003</v>
      </c>
      <c r="E20" s="15">
        <v>0.69</v>
      </c>
      <c r="F20" s="15">
        <f t="shared" si="0"/>
        <v>5.1620000000000008</v>
      </c>
      <c r="H20" s="15">
        <v>1.998</v>
      </c>
      <c r="I20" s="15">
        <v>2.1589999999999998</v>
      </c>
      <c r="J20" s="15">
        <v>0.71399999999999997</v>
      </c>
      <c r="K20" s="15">
        <v>0.83099999999999996</v>
      </c>
      <c r="L20" s="15">
        <f t="shared" si="1"/>
        <v>5.702</v>
      </c>
      <c r="M20" s="18"/>
    </row>
    <row r="21" spans="1:13" ht="18" customHeight="1" x14ac:dyDescent="0.4">
      <c r="A21" t="s">
        <v>81</v>
      </c>
      <c r="B21" s="15">
        <v>4.5460000000000003</v>
      </c>
      <c r="C21" s="15">
        <v>1.6950000000000001</v>
      </c>
      <c r="D21" s="15">
        <v>0.17899999999999999</v>
      </c>
      <c r="E21" s="15">
        <v>0.28499999999999998</v>
      </c>
      <c r="F21" s="15">
        <f t="shared" si="0"/>
        <v>6.705000000000001</v>
      </c>
      <c r="H21" s="15">
        <v>4.7640000000000002</v>
      </c>
      <c r="I21" s="15">
        <v>1.9139999999999999</v>
      </c>
      <c r="J21" s="15">
        <v>0.19400000000000001</v>
      </c>
      <c r="K21" s="15">
        <v>0.34300000000000003</v>
      </c>
      <c r="L21" s="15">
        <f t="shared" si="1"/>
        <v>7.2149999999999999</v>
      </c>
      <c r="M21" s="18"/>
    </row>
    <row r="22" spans="1:13" ht="18" customHeight="1" x14ac:dyDescent="0.4">
      <c r="A22" t="s">
        <v>82</v>
      </c>
      <c r="B22" s="15">
        <v>6.0259999999999998</v>
      </c>
      <c r="C22" s="15">
        <v>0.113</v>
      </c>
      <c r="D22" s="15">
        <v>0.501</v>
      </c>
      <c r="E22" s="15">
        <v>1.2190000000000001</v>
      </c>
      <c r="F22" s="15">
        <f t="shared" si="0"/>
        <v>7.8590000000000009</v>
      </c>
      <c r="H22" s="15">
        <v>6.298</v>
      </c>
      <c r="I22" s="15">
        <v>0.127</v>
      </c>
      <c r="J22" s="15">
        <v>0.54100000000000004</v>
      </c>
      <c r="K22" s="15">
        <v>1.462</v>
      </c>
      <c r="L22" s="15">
        <f t="shared" si="1"/>
        <v>8.4280000000000008</v>
      </c>
      <c r="M22" s="18"/>
    </row>
    <row r="23" spans="1:13" ht="18" customHeight="1" x14ac:dyDescent="0.4">
      <c r="A23" t="s">
        <v>83</v>
      </c>
      <c r="B23" s="15">
        <v>0.60099999999999998</v>
      </c>
      <c r="C23" s="15">
        <v>2.4489999999999998</v>
      </c>
      <c r="D23" s="15">
        <v>0.29299999999999998</v>
      </c>
      <c r="E23" s="15">
        <v>0.17100000000000001</v>
      </c>
      <c r="F23" s="15">
        <f t="shared" si="0"/>
        <v>3.5139999999999998</v>
      </c>
      <c r="H23" s="15">
        <v>0.626</v>
      </c>
      <c r="I23" s="15">
        <v>2.7480000000000002</v>
      </c>
      <c r="J23" s="15">
        <v>0.315</v>
      </c>
      <c r="K23" s="15">
        <v>0.20399999999999999</v>
      </c>
      <c r="L23" s="15">
        <f t="shared" si="1"/>
        <v>3.8930000000000002</v>
      </c>
      <c r="M23" s="18"/>
    </row>
    <row r="24" spans="1:13" ht="18" customHeight="1" x14ac:dyDescent="0.4">
      <c r="A24" t="s">
        <v>84</v>
      </c>
      <c r="B24" s="15">
        <v>3.0739999999999998</v>
      </c>
      <c r="C24" s="15">
        <v>1.845</v>
      </c>
      <c r="D24" s="15">
        <v>0.06</v>
      </c>
      <c r="E24" s="15">
        <v>0.871</v>
      </c>
      <c r="F24" s="15">
        <f t="shared" si="0"/>
        <v>5.85</v>
      </c>
      <c r="H24" s="15">
        <v>3.2130000000000001</v>
      </c>
      <c r="I24" s="15">
        <v>2.0779999999999998</v>
      </c>
      <c r="J24" s="15">
        <v>6.5000000000000002E-2</v>
      </c>
      <c r="K24" s="15">
        <v>1.044</v>
      </c>
      <c r="L24" s="15">
        <f t="shared" si="1"/>
        <v>6.4</v>
      </c>
      <c r="M24" s="18"/>
    </row>
    <row r="25" spans="1:13" ht="18" customHeight="1" x14ac:dyDescent="0.4">
      <c r="A25" t="s">
        <v>85</v>
      </c>
      <c r="B25" s="15">
        <v>7.5949999999999998</v>
      </c>
      <c r="C25" s="15">
        <v>0.97599999999999998</v>
      </c>
      <c r="D25" s="15">
        <v>0.42</v>
      </c>
      <c r="E25" s="15">
        <v>0.97499999999999998</v>
      </c>
      <c r="F25" s="15">
        <f t="shared" si="0"/>
        <v>9.9659999999999993</v>
      </c>
      <c r="H25" s="15">
        <v>7.923</v>
      </c>
      <c r="I25" s="15">
        <v>1.097</v>
      </c>
      <c r="J25" s="15">
        <v>0.45300000000000001</v>
      </c>
      <c r="K25" s="15">
        <v>1.167</v>
      </c>
      <c r="L25" s="15">
        <f t="shared" si="1"/>
        <v>10.639999999999999</v>
      </c>
      <c r="M25" s="18"/>
    </row>
    <row r="26" spans="1:13" ht="18" customHeight="1" x14ac:dyDescent="0.4">
      <c r="A26" t="s">
        <v>86</v>
      </c>
      <c r="B26" s="15">
        <v>3.3620000000000001</v>
      </c>
      <c r="C26" s="15">
        <v>2.4169999999999998</v>
      </c>
      <c r="D26" s="15">
        <v>0</v>
      </c>
      <c r="E26" s="15">
        <v>1.548</v>
      </c>
      <c r="F26" s="15">
        <f t="shared" si="0"/>
        <v>7.327</v>
      </c>
      <c r="H26" s="15">
        <v>3.4980000000000002</v>
      </c>
      <c r="I26" s="15">
        <v>2.7109999999999999</v>
      </c>
      <c r="J26" s="15">
        <v>0</v>
      </c>
      <c r="K26" s="15">
        <v>1.849</v>
      </c>
      <c r="L26" s="15">
        <f t="shared" si="1"/>
        <v>8.0579999999999998</v>
      </c>
      <c r="M26" s="18"/>
    </row>
    <row r="27" spans="1:13" ht="18" customHeight="1" x14ac:dyDescent="0.4">
      <c r="A27" t="s">
        <v>87</v>
      </c>
      <c r="B27" s="15">
        <v>8.6280000000000001</v>
      </c>
      <c r="C27" s="15">
        <v>2.4649999999999999</v>
      </c>
      <c r="D27" s="15">
        <v>0.35699999999999998</v>
      </c>
      <c r="E27" s="15">
        <v>1.694</v>
      </c>
      <c r="F27" s="15">
        <f t="shared" si="0"/>
        <v>13.143999999999998</v>
      </c>
      <c r="H27" s="15">
        <v>9.0570000000000004</v>
      </c>
      <c r="I27" s="15">
        <v>2.7869999999999999</v>
      </c>
      <c r="J27" s="15">
        <v>0.38700000000000001</v>
      </c>
      <c r="K27" s="15">
        <v>2.0390000000000001</v>
      </c>
      <c r="L27" s="15">
        <f t="shared" si="1"/>
        <v>14.270000000000001</v>
      </c>
      <c r="M27" s="18"/>
    </row>
    <row r="28" spans="1:13" ht="18" customHeight="1" x14ac:dyDescent="0.4">
      <c r="A28" t="s">
        <v>88</v>
      </c>
      <c r="B28" s="15">
        <v>2.8889999999999998</v>
      </c>
      <c r="C28" s="15">
        <v>1.149</v>
      </c>
      <c r="D28" s="15">
        <v>0.38200000000000001</v>
      </c>
      <c r="E28" s="15">
        <v>1.0089999999999999</v>
      </c>
      <c r="F28" s="15">
        <f t="shared" si="0"/>
        <v>5.4290000000000003</v>
      </c>
      <c r="H28" s="15">
        <v>3.0049999999999999</v>
      </c>
      <c r="I28" s="15">
        <v>1.288</v>
      </c>
      <c r="J28" s="15">
        <v>0.41099999999999998</v>
      </c>
      <c r="K28" s="15">
        <v>1.2050000000000001</v>
      </c>
      <c r="L28" s="15">
        <f t="shared" si="1"/>
        <v>5.9089999999999998</v>
      </c>
      <c r="M28" s="18"/>
    </row>
    <row r="29" spans="1:13" ht="18" customHeight="1" x14ac:dyDescent="0.4">
      <c r="A29" t="s">
        <v>89</v>
      </c>
      <c r="B29" s="15">
        <v>6.2290000000000001</v>
      </c>
      <c r="C29" s="15">
        <v>0.754</v>
      </c>
      <c r="D29" s="15">
        <v>0.70399999999999996</v>
      </c>
      <c r="E29" s="15">
        <v>0.254</v>
      </c>
      <c r="F29" s="19">
        <f t="shared" si="0"/>
        <v>7.9410000000000007</v>
      </c>
      <c r="H29" s="15">
        <v>6.4829999999999997</v>
      </c>
      <c r="I29" s="15">
        <v>0.84599999999999997</v>
      </c>
      <c r="J29" s="15">
        <v>0.75700000000000001</v>
      </c>
      <c r="K29" s="15">
        <v>0.30299999999999999</v>
      </c>
      <c r="L29" s="19">
        <f t="shared" si="1"/>
        <v>8.3890000000000011</v>
      </c>
      <c r="M29" s="18"/>
    </row>
    <row r="30" spans="1:13" ht="18" customHeight="1" thickBot="1" x14ac:dyDescent="0.45">
      <c r="A30" s="17" t="s">
        <v>17</v>
      </c>
      <c r="B30" s="16">
        <f>SUM(B10:B29)</f>
        <v>88.019999999999982</v>
      </c>
      <c r="C30" s="16">
        <f>SUM(C10:C29)</f>
        <v>25.353000000000002</v>
      </c>
      <c r="D30" s="16">
        <f>SUM(D10:D29)</f>
        <v>7.2240000000000002</v>
      </c>
      <c r="E30" s="16">
        <f>SUM(E10:E29)</f>
        <v>18.095000000000002</v>
      </c>
      <c r="F30" s="16">
        <f>SUM(F10:F29)</f>
        <v>138.69199999999998</v>
      </c>
      <c r="H30" s="16">
        <f>SUM(H10:H29)</f>
        <v>92.037000000000006</v>
      </c>
      <c r="I30" s="16">
        <f>SUM(I10:I29)</f>
        <v>28.552</v>
      </c>
      <c r="J30" s="16">
        <f>SUM(J10:J29)</f>
        <v>7.8030000000000008</v>
      </c>
      <c r="K30" s="16">
        <f>SUM(K10:K29)</f>
        <v>21.709000000000007</v>
      </c>
      <c r="L30" s="16">
        <f>SUM(L10:L29)</f>
        <v>150.10100000000003</v>
      </c>
    </row>
    <row r="31" spans="1:13" ht="18" customHeight="1" thickTop="1" x14ac:dyDescent="0.4">
      <c r="L31" s="15"/>
    </row>
    <row r="32" spans="1:13" ht="18" customHeight="1" x14ac:dyDescent="0.4">
      <c r="H32" s="14"/>
      <c r="I32" s="14"/>
      <c r="J32" s="14"/>
      <c r="K32" s="14"/>
      <c r="L32" s="14"/>
    </row>
  </sheetData>
  <mergeCells count="2">
    <mergeCell ref="B6:F6"/>
    <mergeCell ref="H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393D-631E-4089-B293-34AE780005E8}">
  <sheetPr codeName="Sheet29"/>
  <dimension ref="A2:L30"/>
  <sheetViews>
    <sheetView showGridLines="0" zoomScale="85" zoomScaleNormal="85" workbookViewId="0">
      <selection activeCell="A3" sqref="A3"/>
    </sheetView>
  </sheetViews>
  <sheetFormatPr defaultRowHeight="18" customHeight="1" x14ac:dyDescent="0.4"/>
  <cols>
    <col min="1" max="1" width="24.3828125" customWidth="1"/>
    <col min="2" max="5" width="10.69140625" customWidth="1"/>
  </cols>
  <sheetData>
    <row r="2" spans="1:12" ht="18" customHeight="1" x14ac:dyDescent="0.4">
      <c r="A2" s="1" t="s">
        <v>90</v>
      </c>
    </row>
    <row r="3" spans="1:12" ht="18" customHeight="1" x14ac:dyDescent="0.4">
      <c r="A3" s="1" t="s">
        <v>64</v>
      </c>
    </row>
    <row r="4" spans="1:12" ht="18" customHeight="1" x14ac:dyDescent="0.4">
      <c r="A4" t="s">
        <v>42</v>
      </c>
    </row>
    <row r="6" spans="1:12" ht="18" customHeight="1" x14ac:dyDescent="0.4">
      <c r="A6" s="1" t="s">
        <v>41</v>
      </c>
    </row>
    <row r="7" spans="1:12" ht="18" customHeight="1" x14ac:dyDescent="0.4">
      <c r="A7" s="1" t="s">
        <v>40</v>
      </c>
    </row>
    <row r="8" spans="1:12" ht="18" customHeight="1" x14ac:dyDescent="0.4">
      <c r="A8" t="s">
        <v>39</v>
      </c>
    </row>
    <row r="10" spans="1:12" ht="18" customHeight="1" thickBot="1" x14ac:dyDescent="0.45">
      <c r="A10" s="21" t="s">
        <v>30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12" ht="18" customHeight="1" x14ac:dyDescent="0.4">
      <c r="A11" t="s">
        <v>38</v>
      </c>
      <c r="B11" s="3">
        <v>12.5</v>
      </c>
      <c r="C11" s="3">
        <v>21.7</v>
      </c>
      <c r="D11" s="3">
        <v>27.1</v>
      </c>
      <c r="E11" s="3">
        <v>12.7</v>
      </c>
    </row>
    <row r="12" spans="1:12" ht="18" customHeight="1" x14ac:dyDescent="0.4">
      <c r="A12" t="s">
        <v>37</v>
      </c>
      <c r="B12" s="3">
        <v>31.9</v>
      </c>
      <c r="C12" s="3">
        <v>28.6</v>
      </c>
      <c r="D12" s="3">
        <v>16.899999999999999</v>
      </c>
      <c r="E12" s="3">
        <v>42.3</v>
      </c>
      <c r="L12" s="3"/>
    </row>
    <row r="13" spans="1:12" ht="18" customHeight="1" x14ac:dyDescent="0.4">
      <c r="A13" t="s">
        <v>23</v>
      </c>
      <c r="B13" s="3">
        <v>5.3</v>
      </c>
      <c r="C13" s="3">
        <v>18</v>
      </c>
      <c r="D13" s="3">
        <v>30.2</v>
      </c>
      <c r="E13" s="3">
        <v>24</v>
      </c>
      <c r="F13" s="3"/>
      <c r="L13" s="3"/>
    </row>
    <row r="14" spans="1:12" ht="18" customHeight="1" x14ac:dyDescent="0.4">
      <c r="A14" t="s">
        <v>21</v>
      </c>
      <c r="B14" s="3">
        <v>24.1</v>
      </c>
      <c r="C14" s="3">
        <v>10.5</v>
      </c>
      <c r="D14" s="3">
        <v>6.2</v>
      </c>
      <c r="E14" s="3">
        <v>11.6</v>
      </c>
      <c r="L14" s="3"/>
    </row>
    <row r="15" spans="1:12" ht="18" customHeight="1" x14ac:dyDescent="0.4">
      <c r="A15" s="5" t="s">
        <v>20</v>
      </c>
      <c r="B15" s="26">
        <v>26.2</v>
      </c>
      <c r="C15" s="26">
        <v>21.2</v>
      </c>
      <c r="D15" s="26">
        <v>19.600000000000001</v>
      </c>
      <c r="E15" s="26">
        <v>9.4</v>
      </c>
      <c r="L15" s="3"/>
    </row>
    <row r="16" spans="1:12" ht="18" customHeight="1" x14ac:dyDescent="0.4">
      <c r="A16" t="s">
        <v>36</v>
      </c>
      <c r="B16" s="3">
        <f>SUM(B11:B15)</f>
        <v>100</v>
      </c>
      <c r="C16" s="3">
        <f>SUM(C11:C15)</f>
        <v>100</v>
      </c>
      <c r="D16" s="3">
        <f>SUM(D11:D15)</f>
        <v>100</v>
      </c>
      <c r="E16" s="3">
        <f>SUM(E11:E15)</f>
        <v>100</v>
      </c>
      <c r="F16" s="25"/>
      <c r="L16" s="3"/>
    </row>
    <row r="18" spans="1:7" ht="18" customHeight="1" x14ac:dyDescent="0.4">
      <c r="A18" s="24" t="s">
        <v>35</v>
      </c>
    </row>
    <row r="19" spans="1:7" ht="18" customHeight="1" x14ac:dyDescent="0.4">
      <c r="A19" s="24" t="s">
        <v>34</v>
      </c>
    </row>
    <row r="22" spans="1:7" ht="18" customHeight="1" x14ac:dyDescent="0.4">
      <c r="A22" s="1" t="s">
        <v>33</v>
      </c>
    </row>
    <row r="23" spans="1:7" ht="18" customHeight="1" x14ac:dyDescent="0.4">
      <c r="A23" s="1" t="s">
        <v>32</v>
      </c>
    </row>
    <row r="24" spans="1:7" ht="18" customHeight="1" x14ac:dyDescent="0.4">
      <c r="G24" s="9" t="s">
        <v>31</v>
      </c>
    </row>
    <row r="25" spans="1:7" ht="18" customHeight="1" thickBot="1" x14ac:dyDescent="0.45">
      <c r="A25" s="21" t="s">
        <v>30</v>
      </c>
      <c r="B25" s="21" t="s">
        <v>29</v>
      </c>
      <c r="C25" s="23"/>
      <c r="D25" s="20" t="s">
        <v>14</v>
      </c>
      <c r="E25" s="20" t="s">
        <v>13</v>
      </c>
      <c r="F25" s="20" t="s">
        <v>12</v>
      </c>
      <c r="G25" s="20" t="s">
        <v>28</v>
      </c>
    </row>
    <row r="26" spans="1:7" ht="18" customHeight="1" x14ac:dyDescent="0.4">
      <c r="A26" t="s">
        <v>27</v>
      </c>
      <c r="B26" t="s">
        <v>26</v>
      </c>
      <c r="D26" s="3">
        <v>25</v>
      </c>
      <c r="E26" s="3">
        <v>5</v>
      </c>
      <c r="F26" s="3">
        <v>10</v>
      </c>
      <c r="G26" s="3">
        <v>1</v>
      </c>
    </row>
    <row r="27" spans="1:7" ht="18" customHeight="1" x14ac:dyDescent="0.4">
      <c r="A27" t="s">
        <v>25</v>
      </c>
      <c r="B27" t="s">
        <v>24</v>
      </c>
      <c r="D27" s="3">
        <v>7</v>
      </c>
      <c r="E27" s="3">
        <v>14</v>
      </c>
      <c r="F27" s="3">
        <v>2</v>
      </c>
      <c r="G27" s="3">
        <v>7</v>
      </c>
    </row>
    <row r="28" spans="1:7" ht="18" customHeight="1" x14ac:dyDescent="0.4">
      <c r="A28" t="s">
        <v>23</v>
      </c>
      <c r="B28" t="s">
        <v>22</v>
      </c>
      <c r="D28" s="3">
        <v>20</v>
      </c>
      <c r="E28" s="3">
        <v>16</v>
      </c>
      <c r="F28" s="3">
        <v>17</v>
      </c>
      <c r="G28" s="3">
        <v>14</v>
      </c>
    </row>
    <row r="29" spans="1:7" ht="18" customHeight="1" x14ac:dyDescent="0.4">
      <c r="A29" t="s">
        <v>21</v>
      </c>
      <c r="B29" t="s">
        <v>19</v>
      </c>
      <c r="D29" s="3">
        <v>82</v>
      </c>
      <c r="E29" s="3">
        <v>93</v>
      </c>
      <c r="F29" s="3">
        <v>87</v>
      </c>
      <c r="G29" s="3">
        <v>84</v>
      </c>
    </row>
    <row r="30" spans="1:7" ht="18" customHeight="1" x14ac:dyDescent="0.4">
      <c r="A30" t="s">
        <v>20</v>
      </c>
      <c r="B30" t="s">
        <v>19</v>
      </c>
      <c r="D30" s="3">
        <v>94</v>
      </c>
      <c r="E30" s="3">
        <v>91</v>
      </c>
      <c r="F30" s="3">
        <v>87</v>
      </c>
      <c r="G30" s="3">
        <v>82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7760-1632-421D-90FC-757CA7FD1218}">
  <sheetPr codeName="Sheet30"/>
  <dimension ref="A2:O31"/>
  <sheetViews>
    <sheetView showGridLines="0" topLeftCell="A4" zoomScale="85" zoomScaleNormal="85" workbookViewId="0">
      <selection activeCell="D13" sqref="D13"/>
    </sheetView>
  </sheetViews>
  <sheetFormatPr defaultRowHeight="19.5" customHeight="1" x14ac:dyDescent="0.4"/>
  <cols>
    <col min="1" max="1" width="5.69140625" customWidth="1"/>
    <col min="17" max="17" width="18" customWidth="1"/>
  </cols>
  <sheetData>
    <row r="2" spans="1:15" ht="19.5" customHeight="1" x14ac:dyDescent="0.4">
      <c r="A2" s="1" t="s">
        <v>91</v>
      </c>
    </row>
    <row r="3" spans="1:15" ht="19.5" customHeight="1" x14ac:dyDescent="0.4">
      <c r="A3" s="1" t="s">
        <v>64</v>
      </c>
    </row>
    <row r="4" spans="1:15" ht="19.5" customHeight="1" x14ac:dyDescent="0.4">
      <c r="A4" t="s">
        <v>62</v>
      </c>
    </row>
    <row r="6" spans="1:15" ht="19.5" customHeight="1" x14ac:dyDescent="0.4">
      <c r="B6" s="31" t="s">
        <v>61</v>
      </c>
      <c r="C6" s="31"/>
      <c r="E6" s="31" t="s">
        <v>60</v>
      </c>
      <c r="F6" s="31"/>
      <c r="H6" s="31" t="s">
        <v>59</v>
      </c>
      <c r="I6" s="31"/>
      <c r="K6" s="31" t="s">
        <v>21</v>
      </c>
      <c r="L6" s="31"/>
      <c r="N6" s="31" t="s">
        <v>58</v>
      </c>
      <c r="O6" s="31"/>
    </row>
    <row r="7" spans="1:15" ht="19.5" customHeight="1" x14ac:dyDescent="0.4">
      <c r="K7" s="22"/>
    </row>
    <row r="8" spans="1:15" ht="19.5" customHeight="1" x14ac:dyDescent="0.4">
      <c r="B8" s="22" t="s">
        <v>57</v>
      </c>
      <c r="C8" s="22" t="s">
        <v>44</v>
      </c>
      <c r="D8" s="28"/>
      <c r="E8" s="22" t="s">
        <v>56</v>
      </c>
      <c r="F8" s="22" t="s">
        <v>44</v>
      </c>
      <c r="G8" s="28"/>
      <c r="H8" s="22" t="s">
        <v>55</v>
      </c>
      <c r="I8" s="22" t="s">
        <v>44</v>
      </c>
      <c r="J8" s="28"/>
      <c r="K8" s="22" t="s">
        <v>54</v>
      </c>
      <c r="L8" s="22" t="s">
        <v>44</v>
      </c>
      <c r="M8" s="28"/>
      <c r="N8" s="22" t="s">
        <v>53</v>
      </c>
      <c r="O8" s="22" t="s">
        <v>44</v>
      </c>
    </row>
    <row r="9" spans="1:15" ht="19.5" customHeight="1" thickBot="1" x14ac:dyDescent="0.45">
      <c r="B9" s="30" t="s">
        <v>52</v>
      </c>
      <c r="C9" s="30" t="s">
        <v>48</v>
      </c>
      <c r="D9" s="28"/>
      <c r="E9" s="30" t="s">
        <v>51</v>
      </c>
      <c r="F9" s="30" t="s">
        <v>48</v>
      </c>
      <c r="G9" s="28"/>
      <c r="H9" s="30" t="s">
        <v>50</v>
      </c>
      <c r="I9" s="30" t="s">
        <v>48</v>
      </c>
      <c r="J9" s="28"/>
      <c r="K9" s="30" t="s">
        <v>49</v>
      </c>
      <c r="L9" s="30" t="s">
        <v>48</v>
      </c>
      <c r="M9" s="28"/>
      <c r="N9" s="30" t="s">
        <v>49</v>
      </c>
      <c r="O9" s="30" t="s">
        <v>48</v>
      </c>
    </row>
    <row r="10" spans="1:15" ht="19.5" customHeight="1" x14ac:dyDescent="0.4">
      <c r="B10" s="28">
        <v>1</v>
      </c>
      <c r="C10" s="28">
        <v>5.2</v>
      </c>
      <c r="D10" s="28"/>
      <c r="E10" s="28">
        <v>1</v>
      </c>
      <c r="F10" s="29">
        <v>8.9</v>
      </c>
      <c r="G10" s="28"/>
      <c r="H10" s="28">
        <v>10</v>
      </c>
      <c r="I10" s="28">
        <v>2.8</v>
      </c>
      <c r="J10" s="28"/>
      <c r="K10" s="28">
        <v>80</v>
      </c>
      <c r="L10" s="28">
        <v>3.2</v>
      </c>
      <c r="M10" s="28"/>
      <c r="N10" s="28">
        <v>80</v>
      </c>
      <c r="O10" s="28">
        <v>3.5</v>
      </c>
    </row>
    <row r="11" spans="1:15" ht="19.5" customHeight="1" x14ac:dyDescent="0.4">
      <c r="B11" s="28">
        <v>2</v>
      </c>
      <c r="C11" s="28">
        <v>4.7300000000000004</v>
      </c>
      <c r="D11" s="28"/>
      <c r="E11" s="28">
        <v>2</v>
      </c>
      <c r="F11" s="28">
        <v>7.74</v>
      </c>
      <c r="G11" s="28"/>
      <c r="H11" s="28">
        <v>11</v>
      </c>
      <c r="I11" s="28">
        <v>3.22</v>
      </c>
      <c r="J11" s="28"/>
      <c r="K11" s="22">
        <v>82</v>
      </c>
      <c r="L11" s="22">
        <v>3.46</v>
      </c>
      <c r="M11" s="28"/>
      <c r="N11" s="28">
        <v>82</v>
      </c>
      <c r="O11" s="28">
        <v>3.64</v>
      </c>
    </row>
    <row r="12" spans="1:15" ht="19.5" customHeight="1" x14ac:dyDescent="0.4">
      <c r="B12" s="28">
        <v>5</v>
      </c>
      <c r="C12" s="28">
        <v>4.3</v>
      </c>
      <c r="D12" s="28"/>
      <c r="E12" s="22">
        <v>7</v>
      </c>
      <c r="F12" s="22">
        <v>6.73</v>
      </c>
      <c r="G12" s="28"/>
      <c r="H12" s="28">
        <v>12</v>
      </c>
      <c r="I12" s="28">
        <v>3.7</v>
      </c>
      <c r="J12" s="28"/>
      <c r="K12" s="28">
        <v>84</v>
      </c>
      <c r="L12" s="28">
        <v>3.74</v>
      </c>
      <c r="M12" s="28"/>
      <c r="N12" s="28">
        <v>84</v>
      </c>
      <c r="O12" s="28">
        <v>3.79</v>
      </c>
    </row>
    <row r="13" spans="1:15" ht="19.5" customHeight="1" x14ac:dyDescent="0.4">
      <c r="B13" s="28">
        <v>10</v>
      </c>
      <c r="C13" s="28">
        <v>3.91</v>
      </c>
      <c r="D13" s="28"/>
      <c r="E13" s="28">
        <v>14</v>
      </c>
      <c r="F13" s="28">
        <v>5.85</v>
      </c>
      <c r="G13" s="28"/>
      <c r="H13" s="28">
        <v>13</v>
      </c>
      <c r="I13" s="28">
        <v>4.26</v>
      </c>
      <c r="J13" s="28"/>
      <c r="K13" s="28">
        <v>86</v>
      </c>
      <c r="L13" s="28">
        <v>4.04</v>
      </c>
      <c r="M13" s="28"/>
      <c r="N13" s="28">
        <v>86</v>
      </c>
      <c r="O13" s="28">
        <v>3.94</v>
      </c>
    </row>
    <row r="14" spans="1:15" ht="19.5" customHeight="1" x14ac:dyDescent="0.4">
      <c r="B14" s="22">
        <v>25</v>
      </c>
      <c r="C14" s="22">
        <v>3.55</v>
      </c>
      <c r="D14" s="28"/>
      <c r="E14" s="28">
        <v>28</v>
      </c>
      <c r="F14" s="28">
        <v>5.09</v>
      </c>
      <c r="G14" s="28"/>
      <c r="H14" s="28">
        <v>14</v>
      </c>
      <c r="I14" s="28">
        <v>4.9000000000000004</v>
      </c>
      <c r="J14" s="28"/>
      <c r="K14" s="28">
        <v>88</v>
      </c>
      <c r="L14" s="28">
        <v>4.3600000000000003</v>
      </c>
      <c r="M14" s="28"/>
      <c r="N14" s="28">
        <v>88</v>
      </c>
      <c r="O14" s="28">
        <v>4.0999999999999996</v>
      </c>
    </row>
    <row r="15" spans="1:15" ht="19.5" customHeight="1" x14ac:dyDescent="0.4">
      <c r="B15" s="28">
        <v>50</v>
      </c>
      <c r="C15" s="28">
        <v>3.23</v>
      </c>
      <c r="D15" s="28"/>
      <c r="E15" s="28"/>
      <c r="F15" s="28"/>
      <c r="G15" s="28"/>
      <c r="H15" s="28">
        <v>15</v>
      </c>
      <c r="I15" s="28">
        <v>5.64</v>
      </c>
      <c r="J15" s="28"/>
      <c r="K15" s="28">
        <v>90</v>
      </c>
      <c r="L15" s="28">
        <v>4.71</v>
      </c>
      <c r="M15" s="28"/>
      <c r="N15" s="28">
        <v>90</v>
      </c>
      <c r="O15" s="28">
        <v>4.26</v>
      </c>
    </row>
    <row r="16" spans="1:15" ht="19.5" customHeight="1" x14ac:dyDescent="0.4">
      <c r="B16" s="28">
        <v>100</v>
      </c>
      <c r="C16" s="28">
        <v>2.94</v>
      </c>
      <c r="D16" s="28"/>
      <c r="E16" s="28"/>
      <c r="F16" s="28"/>
      <c r="G16" s="28"/>
      <c r="H16" s="28">
        <v>16</v>
      </c>
      <c r="I16" s="28">
        <v>6.49</v>
      </c>
      <c r="J16" s="28"/>
      <c r="K16" s="28">
        <v>92</v>
      </c>
      <c r="L16" s="28">
        <v>5.09</v>
      </c>
      <c r="M16" s="28"/>
      <c r="N16" s="28">
        <v>92</v>
      </c>
      <c r="O16" s="28">
        <v>4.43</v>
      </c>
    </row>
    <row r="17" spans="1:15" ht="19.5" customHeight="1" x14ac:dyDescent="0.4">
      <c r="B17" s="28"/>
      <c r="C17" s="28"/>
      <c r="D17" s="28"/>
      <c r="E17" s="28"/>
      <c r="F17" s="28"/>
      <c r="G17" s="28"/>
      <c r="H17" s="28">
        <v>17</v>
      </c>
      <c r="I17" s="28">
        <v>7.46</v>
      </c>
      <c r="J17" s="28"/>
      <c r="K17" s="28">
        <v>94</v>
      </c>
      <c r="L17" s="28">
        <v>5.5</v>
      </c>
      <c r="M17" s="28"/>
      <c r="N17" s="22">
        <v>94</v>
      </c>
      <c r="O17" s="22">
        <v>4.6100000000000003</v>
      </c>
    </row>
    <row r="18" spans="1:15" ht="19.5" customHeight="1" x14ac:dyDescent="0.4">
      <c r="B18" s="28"/>
      <c r="C18" s="28"/>
      <c r="D18" s="28"/>
      <c r="E18" s="28"/>
      <c r="F18" s="28"/>
      <c r="G18" s="28"/>
      <c r="H18" s="28">
        <v>18</v>
      </c>
      <c r="I18" s="28">
        <v>8.58</v>
      </c>
      <c r="J18" s="28"/>
      <c r="K18" s="28">
        <v>96</v>
      </c>
      <c r="L18" s="28">
        <v>5.94</v>
      </c>
      <c r="M18" s="28"/>
      <c r="N18" s="28">
        <v>96</v>
      </c>
      <c r="O18" s="28">
        <v>4.79</v>
      </c>
    </row>
    <row r="19" spans="1:15" ht="19.5" customHeight="1" x14ac:dyDescent="0.4">
      <c r="B19" s="28"/>
      <c r="C19" s="28"/>
      <c r="D19" s="28"/>
      <c r="E19" s="28"/>
      <c r="F19" s="28"/>
      <c r="G19" s="28"/>
      <c r="H19" s="28">
        <v>19</v>
      </c>
      <c r="I19" s="28">
        <v>9.8699999999999992</v>
      </c>
      <c r="J19" s="28"/>
      <c r="K19" s="28">
        <v>98</v>
      </c>
      <c r="L19" s="28">
        <v>6.42</v>
      </c>
      <c r="M19" s="28"/>
      <c r="N19" s="28">
        <v>98</v>
      </c>
      <c r="O19" s="28">
        <v>4.9800000000000004</v>
      </c>
    </row>
    <row r="20" spans="1:15" ht="19.5" customHeight="1" x14ac:dyDescent="0.4">
      <c r="B20" s="28"/>
      <c r="C20" s="28"/>
      <c r="D20" s="28"/>
      <c r="E20" s="28"/>
      <c r="F20" s="28"/>
      <c r="G20" s="28"/>
      <c r="H20" s="22">
        <v>20</v>
      </c>
      <c r="I20" s="22">
        <v>11.35</v>
      </c>
      <c r="J20" s="28"/>
      <c r="K20" s="28">
        <v>100</v>
      </c>
      <c r="L20" s="28">
        <v>6.93</v>
      </c>
      <c r="M20" s="28"/>
      <c r="N20" s="28">
        <v>100</v>
      </c>
      <c r="O20" s="28">
        <v>5.18</v>
      </c>
    </row>
    <row r="22" spans="1:15" ht="19.5" customHeight="1" x14ac:dyDescent="0.4">
      <c r="A22" s="1" t="s">
        <v>64</v>
      </c>
    </row>
    <row r="23" spans="1:15" ht="19.5" customHeight="1" x14ac:dyDescent="0.4">
      <c r="A23" t="s">
        <v>47</v>
      </c>
    </row>
    <row r="25" spans="1:15" ht="19.5" customHeight="1" x14ac:dyDescent="0.4">
      <c r="D25" s="9" t="s">
        <v>46</v>
      </c>
      <c r="E25" s="9" t="s">
        <v>46</v>
      </c>
    </row>
    <row r="26" spans="1:15" ht="19.5" customHeight="1" thickBot="1" x14ac:dyDescent="0.45">
      <c r="B26" s="21" t="s">
        <v>30</v>
      </c>
      <c r="C26" s="23"/>
      <c r="D26" s="20" t="s">
        <v>45</v>
      </c>
      <c r="E26" s="20" t="s">
        <v>44</v>
      </c>
    </row>
    <row r="27" spans="1:15" ht="19.5" customHeight="1" x14ac:dyDescent="0.4">
      <c r="B27" t="s">
        <v>27</v>
      </c>
      <c r="D27" s="27">
        <v>25</v>
      </c>
      <c r="E27">
        <f>VLOOKUP(D27, B10:C16, 2,FALSE)</f>
        <v>3.55</v>
      </c>
    </row>
    <row r="28" spans="1:15" ht="19.5" customHeight="1" x14ac:dyDescent="0.4">
      <c r="B28" t="s">
        <v>25</v>
      </c>
      <c r="D28" s="27">
        <v>7</v>
      </c>
      <c r="E28">
        <f>VLOOKUP(D28, E10:F14, 2,FALSE)</f>
        <v>6.73</v>
      </c>
    </row>
    <row r="29" spans="1:15" ht="19.5" customHeight="1" x14ac:dyDescent="0.4">
      <c r="B29" t="s">
        <v>23</v>
      </c>
      <c r="D29" s="27">
        <v>20</v>
      </c>
      <c r="E29">
        <f>VLOOKUP(D29,H10:I20, 2,FALSE)</f>
        <v>11.35</v>
      </c>
    </row>
    <row r="30" spans="1:15" ht="19.5" customHeight="1" x14ac:dyDescent="0.4">
      <c r="B30" t="s">
        <v>21</v>
      </c>
      <c r="D30" s="27">
        <v>82</v>
      </c>
      <c r="E30">
        <f>VLOOKUP(D30, K10:L20, 2,FALSE)</f>
        <v>3.46</v>
      </c>
    </row>
    <row r="31" spans="1:15" ht="19.5" customHeight="1" x14ac:dyDescent="0.4">
      <c r="B31" t="s">
        <v>20</v>
      </c>
      <c r="D31" s="27">
        <v>94</v>
      </c>
      <c r="E31">
        <f>VLOOKUP(D31, N10:O20, 2,FALSE)</f>
        <v>4.6100000000000003</v>
      </c>
    </row>
  </sheetData>
  <mergeCells count="5">
    <mergeCell ref="B6:C6"/>
    <mergeCell ref="E6:F6"/>
    <mergeCell ref="H6:I6"/>
    <mergeCell ref="K6:L6"/>
    <mergeCell ref="N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C</vt:lpstr>
      <vt:lpstr>C1</vt:lpstr>
      <vt:lpstr>C2</vt:lpstr>
      <vt:lpstr>C3</vt:lpstr>
      <vt:lpstr>C4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David Wessels</cp:lastModifiedBy>
  <dcterms:created xsi:type="dcterms:W3CDTF">2019-08-06T18:17:41Z</dcterms:created>
  <dcterms:modified xsi:type="dcterms:W3CDTF">2019-08-06T18:34:57Z</dcterms:modified>
</cp:coreProperties>
</file>