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Case Studies\Corporate Finance\QuickDash\Website Files\excel\"/>
    </mc:Choice>
  </mc:AlternateContent>
  <xr:revisionPtr revIDLastSave="0" documentId="13_ncr:1_{BE0CB74F-8329-4080-B8C8-06467EB1BA9E}" xr6:coauthVersionLast="43" xr6:coauthVersionMax="43" xr10:uidLastSave="{00000000-0000-0000-0000-000000000000}"/>
  <bookViews>
    <workbookView xWindow="6555" yWindow="5175" windowWidth="20220" windowHeight="18270" xr2:uid="{90A65E7F-2E24-4932-AFFE-1373B3CF4791}"/>
  </bookViews>
  <sheets>
    <sheet name="Cover" sheetId="3" r:id="rId1"/>
    <sheet name="Ex1" sheetId="1" r:id="rId2"/>
    <sheet name="Ex2" sheetId="2" r:id="rId3"/>
  </sheets>
  <externalReferences>
    <externalReference r:id="rId4"/>
  </externalReferences>
  <definedNames>
    <definedName name="company_name">[1]IS!$A$2</definedName>
    <definedName name="customer1">[1]Demographics!$B$6</definedName>
    <definedName name="customer2">[1]Demographics!$B$7</definedName>
    <definedName name="customer3">[1]Demographics!$B$8</definedName>
    <definedName name="customer4">[1]Demographics!$B$9</definedName>
    <definedName name="NACS_categories">'[1]NACS Data'!$B$6:$L$6</definedName>
    <definedName name="name">[1]IS!$A$2</definedName>
    <definedName name="product_data">'[1]NACS Data'!$B$7:$L$29</definedName>
    <definedName name="product_names">#REF!</definedName>
    <definedName name="sqft_choices">[1]A2!$B$27:$B$32</definedName>
    <definedName name="start">[1]IS!$B$6</definedName>
    <definedName name="tax_rate">'Ex1'!$J$2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E23" i="2"/>
  <c r="C16" i="2"/>
  <c r="H16" i="1"/>
  <c r="H15" i="1"/>
  <c r="H14" i="1"/>
  <c r="C13" i="2"/>
  <c r="H13" i="1"/>
  <c r="C12" i="2"/>
  <c r="H12" i="1"/>
  <c r="C10" i="2"/>
  <c r="C9" i="2"/>
  <c r="C8" i="2"/>
  <c r="D18" i="1"/>
  <c r="H8" i="1"/>
  <c r="C11" i="2" l="1"/>
  <c r="E18" i="1"/>
  <c r="E22" i="1" s="1"/>
  <c r="J18" i="1"/>
  <c r="I18" i="1"/>
  <c r="I22" i="1" s="1"/>
  <c r="H11" i="1"/>
  <c r="F23" i="2"/>
  <c r="E24" i="1"/>
  <c r="E25" i="1" s="1"/>
  <c r="H10" i="1"/>
  <c r="H9" i="1"/>
  <c r="H17" i="1"/>
  <c r="C7" i="2"/>
  <c r="C14" i="2"/>
  <c r="C15" i="2"/>
</calcChain>
</file>

<file path=xl/sharedStrings.xml><?xml version="1.0" encoding="utf-8"?>
<sst xmlns="http://schemas.openxmlformats.org/spreadsheetml/2006/main" count="76" uniqueCount="64">
  <si>
    <t>Quick Dash</t>
  </si>
  <si>
    <t>Tax rate</t>
  </si>
  <si>
    <t>Exhibit 1: Store-Level Financial Statements ($)</t>
  </si>
  <si>
    <t>Cost of capital</t>
  </si>
  <si>
    <t>INCOME STATEMENT for Store</t>
  </si>
  <si>
    <t>BALANCE SHEET for Store</t>
  </si>
  <si>
    <t>Gross</t>
  </si>
  <si>
    <t>Category</t>
  </si>
  <si>
    <t>Square</t>
  </si>
  <si>
    <t>Number</t>
  </si>
  <si>
    <t>SKU</t>
  </si>
  <si>
    <t>Revenues</t>
  </si>
  <si>
    <t>profit</t>
  </si>
  <si>
    <t>Growth</t>
  </si>
  <si>
    <t>Inventory</t>
  </si>
  <si>
    <t>Feet</t>
  </si>
  <si>
    <t>Total</t>
  </si>
  <si>
    <t>Total inventory</t>
  </si>
  <si>
    <t>Labor costs</t>
  </si>
  <si>
    <t>Property and building</t>
  </si>
  <si>
    <t>Depreciation</t>
  </si>
  <si>
    <t>Equipment</t>
  </si>
  <si>
    <t>Operating profit</t>
  </si>
  <si>
    <t>Invested capital</t>
  </si>
  <si>
    <t>Operating taxes</t>
  </si>
  <si>
    <t>After-tax operating profit</t>
  </si>
  <si>
    <t>Exhibit 2a: Incremental Revenue Analysis</t>
  </si>
  <si>
    <t>Estimated Revenue Based on Coverage</t>
  </si>
  <si>
    <t>NACS</t>
  </si>
  <si>
    <t>Current</t>
  </si>
  <si>
    <t>SqFt</t>
  </si>
  <si>
    <t>Margin</t>
  </si>
  <si>
    <t xml:space="preserve">Turns </t>
  </si>
  <si>
    <t>Automotive Products</t>
  </si>
  <si>
    <t>Frozen Food</t>
  </si>
  <si>
    <t>Liquor</t>
  </si>
  <si>
    <t>Packaged Ice Cream</t>
  </si>
  <si>
    <t>Wine</t>
  </si>
  <si>
    <t>Exhibit 2b: Incremental Cost Analysis</t>
  </si>
  <si>
    <t>Required</t>
  </si>
  <si>
    <t>Labor</t>
  </si>
  <si>
    <t>of products</t>
  </si>
  <si>
    <t>FTEs</t>
  </si>
  <si>
    <t>Costs</t>
  </si>
  <si>
    <t>Average Labor Cost</t>
  </si>
  <si>
    <t>per FTE:</t>
  </si>
  <si>
    <t>Alternative Snacks</t>
  </si>
  <si>
    <t>Beer</t>
  </si>
  <si>
    <t>Cigarettes</t>
  </si>
  <si>
    <t>Fluid Milk Products</t>
  </si>
  <si>
    <t>Health and Beauty Care</t>
  </si>
  <si>
    <t>Other Tobacco</t>
  </si>
  <si>
    <t>Packaged Beverages</t>
  </si>
  <si>
    <t>Packaged Sweet Snacks</t>
  </si>
  <si>
    <t>Publications</t>
  </si>
  <si>
    <t>Salty Snacks</t>
  </si>
  <si>
    <t>0 SqFt</t>
  </si>
  <si>
    <t>50 SqFt</t>
  </si>
  <si>
    <t>200 SqFt</t>
  </si>
  <si>
    <t>500 SqFt</t>
  </si>
  <si>
    <t>800 SqFt</t>
  </si>
  <si>
    <t>QuickDash</t>
  </si>
  <si>
    <t>Integrative Case</t>
  </si>
  <si>
    <t>Case 1: Financial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</si>
</sst>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37" fontId="0" fillId="0" borderId="0" xfId="0" applyNumberFormat="1"/>
    <xf numFmtId="164" fontId="0" fillId="0" borderId="0" xfId="1" applyNumberFormat="1" applyFont="1"/>
    <xf numFmtId="0" fontId="0" fillId="0" borderId="2" xfId="0" applyBorder="1"/>
    <xf numFmtId="37" fontId="0" fillId="0" borderId="2" xfId="0" applyNumberFormat="1" applyBorder="1"/>
    <xf numFmtId="0" fontId="0" fillId="0" borderId="0" xfId="0" applyBorder="1"/>
    <xf numFmtId="37" fontId="0" fillId="0" borderId="0" xfId="0" applyNumberFormat="1" applyBorder="1"/>
    <xf numFmtId="0" fontId="0" fillId="0" borderId="3" xfId="0" applyBorder="1"/>
    <xf numFmtId="37" fontId="0" fillId="0" borderId="3" xfId="0" applyNumberFormat="1" applyBorder="1"/>
    <xf numFmtId="164" fontId="0" fillId="0" borderId="0" xfId="1" applyNumberFormat="1" applyFont="1" applyBorder="1"/>
    <xf numFmtId="37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9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se%20Studies/Corporate%20Finance/QuickDash/QuickD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S"/>
      <sheetName val="BS"/>
      <sheetName val="Reorganized"/>
      <sheetName val="ROIC"/>
      <sheetName val="Cash Flow"/>
      <sheetName val="Revenue "/>
      <sheetName val="Margin &amp; Inventory"/>
      <sheetName val="NACS Data"/>
      <sheetName val="Checks"/>
      <sheetName val="M1"/>
      <sheetName val="M2"/>
      <sheetName val="Consumer"/>
      <sheetName val="Demographics"/>
      <sheetName val="E0"/>
      <sheetName val="E1"/>
      <sheetName val="E2"/>
      <sheetName val="E3"/>
      <sheetName val="E4"/>
      <sheetName val="E5"/>
      <sheetName val="A1"/>
      <sheetName val="A2"/>
      <sheetName val="A3"/>
      <sheetName val="Steps"/>
      <sheetName val="Sources"/>
    </sheetNames>
    <sheetDataSet>
      <sheetData sheetId="0"/>
      <sheetData sheetId="1">
        <row r="2">
          <cell r="A2" t="str">
            <v>QuickDash</v>
          </cell>
        </row>
        <row r="6">
          <cell r="B6">
            <v>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Category</v>
          </cell>
          <cell r="C6">
            <v>2010</v>
          </cell>
          <cell r="D6">
            <v>2011</v>
          </cell>
          <cell r="E6" t="str">
            <v>2012 Rev</v>
          </cell>
          <cell r="F6"/>
          <cell r="G6" t="str">
            <v>2012 GM</v>
          </cell>
          <cell r="H6" t="str">
            <v>GM</v>
          </cell>
          <cell r="I6"/>
          <cell r="J6">
            <v>2011</v>
          </cell>
          <cell r="K6" t="str">
            <v>2012 Rev</v>
          </cell>
          <cell r="L6" t="str">
            <v>Average</v>
          </cell>
        </row>
        <row r="7">
          <cell r="B7" t="str">
            <v>Cigarettes</v>
          </cell>
          <cell r="C7">
            <v>475256</v>
          </cell>
          <cell r="D7">
            <v>472889</v>
          </cell>
          <cell r="E7">
            <v>467766</v>
          </cell>
          <cell r="F7"/>
          <cell r="G7">
            <v>75905</v>
          </cell>
          <cell r="H7">
            <v>0.16200000000000001</v>
          </cell>
          <cell r="J7">
            <v>-4.9804736815526329E-3</v>
          </cell>
          <cell r="K7">
            <v>-1.0833409108691461E-2</v>
          </cell>
          <cell r="L7">
            <v>-7.9069413951220469E-3</v>
          </cell>
        </row>
        <row r="8">
          <cell r="B8" t="str">
            <v>Other Tobacco</v>
          </cell>
          <cell r="C8">
            <v>65675</v>
          </cell>
          <cell r="D8">
            <v>69352</v>
          </cell>
          <cell r="E8">
            <v>72889</v>
          </cell>
          <cell r="F8"/>
          <cell r="G8">
            <v>22538</v>
          </cell>
          <cell r="H8">
            <v>0.309</v>
          </cell>
          <cell r="J8">
            <v>5.5987818804720257E-2</v>
          </cell>
          <cell r="K8">
            <v>5.1000692121351943E-2</v>
          </cell>
          <cell r="L8">
            <v>5.34942554630361E-2</v>
          </cell>
        </row>
        <row r="9">
          <cell r="B9" t="str">
            <v>Beer</v>
          </cell>
          <cell r="C9">
            <v>187023</v>
          </cell>
          <cell r="D9">
            <v>193437</v>
          </cell>
          <cell r="E9">
            <v>204327</v>
          </cell>
          <cell r="F9"/>
          <cell r="G9">
            <v>40415</v>
          </cell>
          <cell r="H9">
            <v>0.19800000000000001</v>
          </cell>
          <cell r="J9">
            <v>3.42952471086444E-2</v>
          </cell>
          <cell r="K9">
            <v>5.6297399153212746E-2</v>
          </cell>
          <cell r="L9">
            <v>4.5296323130928573E-2</v>
          </cell>
        </row>
        <row r="10">
          <cell r="B10" t="str">
            <v>Wine</v>
          </cell>
          <cell r="C10">
            <v>7174</v>
          </cell>
          <cell r="D10">
            <v>7650</v>
          </cell>
          <cell r="E10">
            <v>8186</v>
          </cell>
          <cell r="F10"/>
          <cell r="G10">
            <v>2344</v>
          </cell>
          <cell r="H10">
            <v>0.28599999999999998</v>
          </cell>
          <cell r="J10">
            <v>6.6350710900473953E-2</v>
          </cell>
          <cell r="K10">
            <v>7.0065359477124112E-2</v>
          </cell>
          <cell r="L10">
            <v>6.8208035188799032E-2</v>
          </cell>
        </row>
        <row r="11">
          <cell r="B11" t="str">
            <v>Liquor</v>
          </cell>
          <cell r="C11">
            <v>42269</v>
          </cell>
          <cell r="D11">
            <v>44084</v>
          </cell>
          <cell r="E11">
            <v>48236</v>
          </cell>
          <cell r="F11"/>
          <cell r="G11">
            <v>11844</v>
          </cell>
          <cell r="H11">
            <v>0.246</v>
          </cell>
          <cell r="J11">
            <v>4.2939269914121558E-2</v>
          </cell>
          <cell r="K11">
            <v>9.4183830868342255E-2</v>
          </cell>
          <cell r="L11">
            <v>6.8561550391231907E-2</v>
          </cell>
        </row>
        <row r="12">
          <cell r="B12" t="str">
            <v>Packaged Beverages</v>
          </cell>
          <cell r="C12">
            <v>183733</v>
          </cell>
          <cell r="D12">
            <v>195282</v>
          </cell>
          <cell r="E12">
            <v>207891</v>
          </cell>
          <cell r="F12"/>
          <cell r="G12">
            <v>90746</v>
          </cell>
          <cell r="H12">
            <v>0.437</v>
          </cell>
          <cell r="J12">
            <v>6.2857516069513952E-2</v>
          </cell>
          <cell r="K12">
            <v>6.4568162964328435E-2</v>
          </cell>
          <cell r="L12">
            <v>6.3712839516921194E-2</v>
          </cell>
        </row>
        <row r="13">
          <cell r="B13" t="str">
            <v>Candy</v>
          </cell>
          <cell r="C13">
            <v>45632</v>
          </cell>
          <cell r="D13">
            <v>48383</v>
          </cell>
          <cell r="E13">
            <v>51793</v>
          </cell>
          <cell r="F13"/>
          <cell r="G13">
            <v>27234</v>
          </cell>
          <cell r="H13">
            <v>0.52600000000000002</v>
          </cell>
          <cell r="J13">
            <v>6.0286640953716608E-2</v>
          </cell>
          <cell r="K13">
            <v>7.0479300580782445E-2</v>
          </cell>
          <cell r="L13">
            <v>6.5382970767249526E-2</v>
          </cell>
        </row>
        <row r="14">
          <cell r="B14" t="str">
            <v>Salty Snacks</v>
          </cell>
          <cell r="C14">
            <v>52967</v>
          </cell>
          <cell r="D14">
            <v>57752</v>
          </cell>
          <cell r="E14">
            <v>63449</v>
          </cell>
          <cell r="F14"/>
          <cell r="G14">
            <v>27014</v>
          </cell>
          <cell r="H14">
            <v>0.42599999999999999</v>
          </cell>
          <cell r="J14">
            <v>9.0339267846017313E-2</v>
          </cell>
          <cell r="K14">
            <v>9.8645934339936181E-2</v>
          </cell>
          <cell r="L14">
            <v>9.4492601092976747E-2</v>
          </cell>
        </row>
        <row r="15">
          <cell r="B15" t="str">
            <v>Packaged Sweet Snacks</v>
          </cell>
          <cell r="C15">
            <v>23780</v>
          </cell>
          <cell r="D15">
            <v>25629</v>
          </cell>
          <cell r="E15">
            <v>27636</v>
          </cell>
          <cell r="F15"/>
          <cell r="G15">
            <v>11226</v>
          </cell>
          <cell r="H15">
            <v>0.40600000000000003</v>
          </cell>
          <cell r="J15">
            <v>7.7754415475189242E-2</v>
          </cell>
          <cell r="K15">
            <v>7.8309727262085849E-2</v>
          </cell>
          <cell r="L15">
            <v>7.8032071368637546E-2</v>
          </cell>
        </row>
        <row r="16">
          <cell r="B16" t="str">
            <v>Alternative Snacks</v>
          </cell>
          <cell r="C16">
            <v>12305</v>
          </cell>
          <cell r="D16">
            <v>14098</v>
          </cell>
          <cell r="E16">
            <v>16005</v>
          </cell>
          <cell r="F16"/>
          <cell r="G16">
            <v>7241</v>
          </cell>
          <cell r="H16">
            <v>0.45200000000000001</v>
          </cell>
          <cell r="J16">
            <v>0.14571312474603815</v>
          </cell>
          <cell r="K16">
            <v>0.13526741381756269</v>
          </cell>
          <cell r="L16">
            <v>0.14049026928180042</v>
          </cell>
        </row>
        <row r="17">
          <cell r="B17" t="str">
            <v>Frozen Food</v>
          </cell>
          <cell r="C17">
            <v>4537</v>
          </cell>
          <cell r="D17">
            <v>4760</v>
          </cell>
          <cell r="E17">
            <v>4629</v>
          </cell>
          <cell r="F17"/>
          <cell r="G17">
            <v>2120</v>
          </cell>
          <cell r="H17">
            <v>0.45800000000000002</v>
          </cell>
          <cell r="J17">
            <v>4.9151421644258342E-2</v>
          </cell>
          <cell r="K17">
            <v>-2.7521008403361358E-2</v>
          </cell>
          <cell r="L17">
            <v>1.0815206620448492E-2</v>
          </cell>
        </row>
        <row r="18">
          <cell r="B18" t="str">
            <v>Packaged Ice Cream</v>
          </cell>
          <cell r="C18">
            <v>15740</v>
          </cell>
          <cell r="D18">
            <v>16905</v>
          </cell>
          <cell r="E18">
            <v>18237</v>
          </cell>
          <cell r="F18"/>
          <cell r="G18">
            <v>8101</v>
          </cell>
          <cell r="H18">
            <v>0.44400000000000001</v>
          </cell>
          <cell r="J18">
            <v>7.4015247776366033E-2</v>
          </cell>
          <cell r="K18">
            <v>7.8793256433008052E-2</v>
          </cell>
          <cell r="L18">
            <v>7.6404252104687043E-2</v>
          </cell>
        </row>
        <row r="19">
          <cell r="B19" t="str">
            <v>Ice</v>
          </cell>
          <cell r="C19">
            <v>12051</v>
          </cell>
          <cell r="D19">
            <v>13087</v>
          </cell>
          <cell r="E19">
            <v>14056</v>
          </cell>
          <cell r="F19"/>
          <cell r="G19">
            <v>10192</v>
          </cell>
          <cell r="H19">
            <v>0.72499999999999998</v>
          </cell>
          <cell r="J19">
            <v>8.5967969463115024E-2</v>
          </cell>
          <cell r="K19">
            <v>7.4042943378925585E-2</v>
          </cell>
          <cell r="L19">
            <v>8.0005456421020305E-2</v>
          </cell>
        </row>
        <row r="20">
          <cell r="B20" t="str">
            <v>Edible Grocery</v>
          </cell>
          <cell r="C20">
            <v>21225</v>
          </cell>
          <cell r="D20">
            <v>20427</v>
          </cell>
          <cell r="E20">
            <v>20439</v>
          </cell>
          <cell r="F20"/>
          <cell r="G20">
            <v>8937</v>
          </cell>
          <cell r="H20">
            <v>0.437</v>
          </cell>
          <cell r="J20">
            <v>-3.7597173144876317E-2</v>
          </cell>
          <cell r="K20">
            <v>5.8745777647239983E-4</v>
          </cell>
          <cell r="L20">
            <v>-1.8504857684201959E-2</v>
          </cell>
        </row>
        <row r="21">
          <cell r="B21" t="str">
            <v>Non-Edible Grocery</v>
          </cell>
          <cell r="C21">
            <v>6159</v>
          </cell>
          <cell r="D21">
            <v>5384</v>
          </cell>
          <cell r="E21">
            <v>5837</v>
          </cell>
          <cell r="F21"/>
          <cell r="G21">
            <v>2438</v>
          </cell>
          <cell r="H21">
            <v>0.41799999999999998</v>
          </cell>
          <cell r="J21">
            <v>-0.1258321156031823</v>
          </cell>
          <cell r="K21">
            <v>8.4138187221396654E-2</v>
          </cell>
          <cell r="L21">
            <v>-2.0846964190892825E-2</v>
          </cell>
        </row>
        <row r="22">
          <cell r="B22" t="str">
            <v>Perishable Grocery</v>
          </cell>
          <cell r="C22">
            <v>4827</v>
          </cell>
          <cell r="D22">
            <v>4805</v>
          </cell>
          <cell r="E22">
            <v>4648</v>
          </cell>
          <cell r="F22"/>
          <cell r="G22">
            <v>2087</v>
          </cell>
          <cell r="H22">
            <v>0.44900000000000001</v>
          </cell>
          <cell r="J22">
            <v>-4.557696291692559E-3</v>
          </cell>
          <cell r="K22">
            <v>-3.2674297606659741E-2</v>
          </cell>
          <cell r="L22">
            <v>-1.861599694917615E-2</v>
          </cell>
        </row>
        <row r="23">
          <cell r="B23" t="str">
            <v>Fluid Milk Products</v>
          </cell>
          <cell r="C23">
            <v>29430</v>
          </cell>
          <cell r="D23">
            <v>30905</v>
          </cell>
          <cell r="E23">
            <v>31435</v>
          </cell>
          <cell r="F23"/>
          <cell r="G23">
            <v>8506</v>
          </cell>
          <cell r="H23">
            <v>0.27100000000000002</v>
          </cell>
          <cell r="J23">
            <v>5.0118926265715347E-2</v>
          </cell>
          <cell r="K23">
            <v>1.7149328587607204E-2</v>
          </cell>
          <cell r="L23">
            <v>3.3634127426661276E-2</v>
          </cell>
        </row>
        <row r="24">
          <cell r="B24" t="str">
            <v>Other Dairy</v>
          </cell>
          <cell r="C24">
            <v>18547</v>
          </cell>
          <cell r="D24">
            <v>16861</v>
          </cell>
          <cell r="E24">
            <v>17890</v>
          </cell>
          <cell r="F24"/>
          <cell r="G24">
            <v>7351</v>
          </cell>
          <cell r="H24">
            <v>0.41099999999999998</v>
          </cell>
          <cell r="J24">
            <v>-9.0904189356769249E-2</v>
          </cell>
          <cell r="K24">
            <v>6.1028408753929231E-2</v>
          </cell>
          <cell r="L24">
            <v>-1.4937890301420009E-2</v>
          </cell>
        </row>
        <row r="25">
          <cell r="B25" t="str">
            <v>Packaged Bread</v>
          </cell>
          <cell r="C25">
            <v>12908</v>
          </cell>
          <cell r="D25">
            <v>13155</v>
          </cell>
          <cell r="E25">
            <v>13380</v>
          </cell>
          <cell r="F25"/>
          <cell r="G25">
            <v>4100</v>
          </cell>
          <cell r="H25">
            <v>0.30599999999999999</v>
          </cell>
          <cell r="J25">
            <v>1.9135419894638961E-2</v>
          </cell>
          <cell r="K25">
            <v>1.7103762827822111E-2</v>
          </cell>
          <cell r="L25">
            <v>1.8119591361230536E-2</v>
          </cell>
        </row>
        <row r="26">
          <cell r="B26" t="str">
            <v>Health and Beauty Care</v>
          </cell>
          <cell r="C26">
            <v>15794</v>
          </cell>
          <cell r="D26">
            <v>16326</v>
          </cell>
          <cell r="E26">
            <v>16510</v>
          </cell>
          <cell r="F26"/>
          <cell r="G26">
            <v>9050</v>
          </cell>
          <cell r="H26">
            <v>0.54800000000000004</v>
          </cell>
          <cell r="J26">
            <v>3.3683677345827556E-2</v>
          </cell>
          <cell r="K26">
            <v>1.1270366286904254E-2</v>
          </cell>
          <cell r="L26">
            <v>2.2477021816365905E-2</v>
          </cell>
        </row>
        <row r="27">
          <cell r="B27" t="str">
            <v>Automotive Products</v>
          </cell>
          <cell r="C27">
            <v>10276</v>
          </cell>
          <cell r="D27">
            <v>10547</v>
          </cell>
          <cell r="E27">
            <v>10675</v>
          </cell>
          <cell r="F27"/>
          <cell r="G27">
            <v>4866</v>
          </cell>
          <cell r="H27">
            <v>0.45600000000000002</v>
          </cell>
          <cell r="J27">
            <v>2.6372129233164676E-2</v>
          </cell>
          <cell r="K27">
            <v>1.2136152460415328E-2</v>
          </cell>
          <cell r="L27">
            <v>1.9254140846790002E-2</v>
          </cell>
        </row>
        <row r="28">
          <cell r="B28" t="str">
            <v>Publications</v>
          </cell>
          <cell r="C28">
            <v>14920</v>
          </cell>
          <cell r="D28">
            <v>14844</v>
          </cell>
          <cell r="E28">
            <v>14162</v>
          </cell>
          <cell r="F28"/>
          <cell r="G28">
            <v>3827</v>
          </cell>
          <cell r="H28">
            <v>0.27</v>
          </cell>
          <cell r="J28">
            <v>-5.0938337801608169E-3</v>
          </cell>
          <cell r="K28">
            <v>-4.5944489355968732E-2</v>
          </cell>
          <cell r="L28">
            <v>-2.5519161568064774E-2</v>
          </cell>
        </row>
        <row r="29">
          <cell r="B29" t="str">
            <v>General Merchandise</v>
          </cell>
          <cell r="C29">
            <v>62864</v>
          </cell>
          <cell r="D29">
            <v>61624</v>
          </cell>
          <cell r="E29">
            <v>62485</v>
          </cell>
          <cell r="F29"/>
          <cell r="G29">
            <v>26691</v>
          </cell>
          <cell r="H29">
            <v>0.42699999999999999</v>
          </cell>
          <cell r="J29">
            <v>-1.9725120895902282E-2</v>
          </cell>
          <cell r="K29">
            <v>1.3971829157471083E-2</v>
          </cell>
          <cell r="L29">
            <v>-2.8766458692155994E-3</v>
          </cell>
        </row>
      </sheetData>
      <sheetData sheetId="9"/>
      <sheetData sheetId="10">
        <row r="7">
          <cell r="K7">
            <v>0</v>
          </cell>
        </row>
      </sheetData>
      <sheetData sheetId="11">
        <row r="7">
          <cell r="D7">
            <v>0.45200000000000001</v>
          </cell>
        </row>
      </sheetData>
      <sheetData sheetId="12"/>
      <sheetData sheetId="13">
        <row r="6">
          <cell r="B6" t="str">
            <v>Elderly</v>
          </cell>
        </row>
        <row r="7">
          <cell r="B7" t="str">
            <v>White Col</v>
          </cell>
        </row>
        <row r="8">
          <cell r="B8" t="str">
            <v>Stay Home</v>
          </cell>
        </row>
        <row r="9">
          <cell r="B9" t="str">
            <v>Blue Col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27">
          <cell r="B27">
            <v>0</v>
          </cell>
        </row>
        <row r="28">
          <cell r="B28">
            <v>50</v>
          </cell>
        </row>
        <row r="29">
          <cell r="B29">
            <v>200</v>
          </cell>
        </row>
        <row r="30">
          <cell r="B30">
            <v>500</v>
          </cell>
        </row>
        <row r="31">
          <cell r="B31">
            <v>800</v>
          </cell>
        </row>
        <row r="32">
          <cell r="B32">
            <v>800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0F58-ED7D-48C4-9815-4AEA53A71EAF}">
  <dimension ref="B3:B6"/>
  <sheetViews>
    <sheetView tabSelected="1" workbookViewId="0">
      <selection activeCell="B3" sqref="B3"/>
    </sheetView>
  </sheetViews>
  <sheetFormatPr defaultRowHeight="21" customHeight="1" x14ac:dyDescent="0.25"/>
  <sheetData>
    <row r="3" spans="2:2" ht="21" customHeight="1" x14ac:dyDescent="0.3">
      <c r="B3" s="33" t="s">
        <v>61</v>
      </c>
    </row>
    <row r="4" spans="2:2" ht="21" customHeight="1" x14ac:dyDescent="0.3">
      <c r="B4" s="34" t="s">
        <v>62</v>
      </c>
    </row>
    <row r="6" spans="2:2" ht="21" customHeight="1" x14ac:dyDescent="0.25">
      <c r="B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6CB5-D34F-40C7-AA94-74E972FF1E78}">
  <dimension ref="A2:K26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3" max="3" width="26" customWidth="1"/>
    <col min="4" max="5" width="11.140625" customWidth="1"/>
    <col min="6" max="6" width="14" customWidth="1"/>
    <col min="7" max="7" width="11.140625" customWidth="1"/>
    <col min="8" max="8" width="31.5703125" customWidth="1"/>
    <col min="9" max="11" width="11.140625" customWidth="1"/>
  </cols>
  <sheetData>
    <row r="2" spans="1:11" ht="18" customHeight="1" x14ac:dyDescent="0.25">
      <c r="A2" s="1" t="s">
        <v>0</v>
      </c>
      <c r="I2" s="2" t="s">
        <v>1</v>
      </c>
      <c r="J2" s="3">
        <v>0.35</v>
      </c>
    </row>
    <row r="3" spans="1:11" ht="18" customHeight="1" x14ac:dyDescent="0.25">
      <c r="A3" s="4" t="s">
        <v>2</v>
      </c>
      <c r="I3" s="2" t="s">
        <v>3</v>
      </c>
      <c r="J3" s="3">
        <v>0.12</v>
      </c>
    </row>
    <row r="4" spans="1:11" ht="18" customHeight="1" x14ac:dyDescent="0.25">
      <c r="A4" s="4"/>
      <c r="I4" s="2"/>
      <c r="J4" s="3"/>
    </row>
    <row r="5" spans="1:11" ht="18" customHeight="1" x14ac:dyDescent="0.25">
      <c r="A5" s="4"/>
      <c r="C5" s="32" t="s">
        <v>4</v>
      </c>
      <c r="D5" s="32"/>
      <c r="E5" s="32"/>
      <c r="F5" s="32"/>
      <c r="H5" s="32" t="s">
        <v>5</v>
      </c>
      <c r="I5" s="32"/>
      <c r="J5" s="32"/>
      <c r="K5" s="5"/>
    </row>
    <row r="6" spans="1:11" ht="23.45" customHeight="1" x14ac:dyDescent="0.25">
      <c r="D6" s="2"/>
      <c r="E6" s="6" t="s">
        <v>6</v>
      </c>
      <c r="F6" s="6" t="s">
        <v>7</v>
      </c>
      <c r="G6" s="2"/>
      <c r="I6" s="2"/>
      <c r="J6" s="6" t="s">
        <v>8</v>
      </c>
    </row>
    <row r="7" spans="1:11" ht="18" customHeight="1" thickBot="1" x14ac:dyDescent="0.3">
      <c r="A7" s="7" t="s">
        <v>9</v>
      </c>
      <c r="B7" s="8" t="s">
        <v>10</v>
      </c>
      <c r="C7" s="8" t="s">
        <v>7</v>
      </c>
      <c r="D7" s="9" t="s">
        <v>11</v>
      </c>
      <c r="E7" s="9" t="s">
        <v>12</v>
      </c>
      <c r="F7" s="9" t="s">
        <v>13</v>
      </c>
      <c r="H7" s="8" t="s">
        <v>7</v>
      </c>
      <c r="I7" s="9" t="s">
        <v>14</v>
      </c>
      <c r="J7" s="9" t="s">
        <v>15</v>
      </c>
    </row>
    <row r="8" spans="1:11" ht="18" customHeight="1" x14ac:dyDescent="0.25">
      <c r="A8" s="10">
        <v>1</v>
      </c>
      <c r="B8" s="10">
        <v>23</v>
      </c>
      <c r="C8" t="s">
        <v>46</v>
      </c>
      <c r="D8" s="11">
        <v>19000</v>
      </c>
      <c r="E8" s="11">
        <v>9006</v>
      </c>
      <c r="F8" s="12">
        <v>0.14049026928180042</v>
      </c>
      <c r="H8" t="str">
        <f>C8</f>
        <v>Alternative Snacks</v>
      </c>
      <c r="I8" s="11">
        <v>1691.7808219178082</v>
      </c>
      <c r="J8" s="11">
        <v>50</v>
      </c>
    </row>
    <row r="9" spans="1:11" ht="18" customHeight="1" x14ac:dyDescent="0.25">
      <c r="A9" s="10">
        <v>2</v>
      </c>
      <c r="B9" s="10">
        <v>764</v>
      </c>
      <c r="C9" t="s">
        <v>47</v>
      </c>
      <c r="D9" s="11">
        <v>246989</v>
      </c>
      <c r="E9" s="11">
        <v>51126.723000000005</v>
      </c>
      <c r="F9" s="12">
        <v>4.5296323130928573E-2</v>
      </c>
      <c r="H9" t="str">
        <f t="shared" ref="H9:H17" si="0">C9</f>
        <v>Beer</v>
      </c>
      <c r="I9" s="11">
        <v>23683.876712328765</v>
      </c>
      <c r="J9" s="11">
        <v>800</v>
      </c>
    </row>
    <row r="10" spans="1:11" ht="18" customHeight="1" x14ac:dyDescent="0.25">
      <c r="A10" s="10">
        <v>3</v>
      </c>
      <c r="B10" s="10">
        <v>796</v>
      </c>
      <c r="C10" t="s">
        <v>48</v>
      </c>
      <c r="D10" s="11">
        <v>399000</v>
      </c>
      <c r="E10" s="11">
        <v>57456.000000000007</v>
      </c>
      <c r="F10" s="12">
        <v>-7.9069413951220469E-3</v>
      </c>
      <c r="H10" t="str">
        <f t="shared" si="0"/>
        <v>Cigarettes</v>
      </c>
      <c r="I10" s="11">
        <v>43726.027397260274</v>
      </c>
      <c r="J10" s="11">
        <v>200</v>
      </c>
    </row>
    <row r="11" spans="1:11" ht="18" customHeight="1" x14ac:dyDescent="0.25">
      <c r="A11" s="10">
        <v>4</v>
      </c>
      <c r="B11" s="10">
        <v>1332.0000000000002</v>
      </c>
      <c r="C11" t="s">
        <v>49</v>
      </c>
      <c r="D11" s="11">
        <v>26350</v>
      </c>
      <c r="E11" s="11">
        <v>7088.1500000000005</v>
      </c>
      <c r="F11" s="12">
        <v>3.3634127426661276E-2</v>
      </c>
      <c r="H11" t="str">
        <f t="shared" si="0"/>
        <v>Fluid Milk Products</v>
      </c>
      <c r="I11" s="11">
        <v>721.91780821917803</v>
      </c>
      <c r="J11" s="11">
        <v>200</v>
      </c>
    </row>
    <row r="12" spans="1:11" ht="18" customHeight="1" x14ac:dyDescent="0.25">
      <c r="A12" s="10">
        <v>5</v>
      </c>
      <c r="B12" s="10">
        <v>1482</v>
      </c>
      <c r="C12" t="s">
        <v>50</v>
      </c>
      <c r="D12" s="11">
        <v>15000</v>
      </c>
      <c r="E12" s="11">
        <v>8475</v>
      </c>
      <c r="F12" s="12">
        <v>2.2477021816365905E-2</v>
      </c>
      <c r="H12" t="str">
        <f t="shared" si="0"/>
        <v>Health and Beauty Care</v>
      </c>
      <c r="I12" s="11">
        <v>2465.7534246575342</v>
      </c>
      <c r="J12" s="11">
        <v>50</v>
      </c>
    </row>
    <row r="13" spans="1:11" ht="18" customHeight="1" x14ac:dyDescent="0.25">
      <c r="A13" s="10">
        <v>6</v>
      </c>
      <c r="B13" s="10">
        <v>1673</v>
      </c>
      <c r="C13" t="s">
        <v>51</v>
      </c>
      <c r="D13" s="11">
        <v>64750</v>
      </c>
      <c r="E13" s="11">
        <v>21238</v>
      </c>
      <c r="F13" s="12">
        <v>5.34942554630361E-2</v>
      </c>
      <c r="H13" t="str">
        <f t="shared" si="0"/>
        <v>Other Tobacco</v>
      </c>
      <c r="I13" s="11">
        <v>8869.8630136986303</v>
      </c>
      <c r="J13" s="11">
        <v>200</v>
      </c>
    </row>
    <row r="14" spans="1:11" ht="18" customHeight="1" x14ac:dyDescent="0.25">
      <c r="A14" s="10">
        <v>7</v>
      </c>
      <c r="B14" s="10">
        <v>2145</v>
      </c>
      <c r="C14" t="s">
        <v>52</v>
      </c>
      <c r="D14" s="11">
        <v>224440</v>
      </c>
      <c r="E14" s="11">
        <v>96060.319999999992</v>
      </c>
      <c r="F14" s="12">
        <v>6.3712839516921194E-2</v>
      </c>
      <c r="H14" t="str">
        <f t="shared" si="0"/>
        <v>Packaged Beverages</v>
      </c>
      <c r="I14" s="11">
        <v>18447.123287671231</v>
      </c>
      <c r="J14" s="11">
        <v>500</v>
      </c>
    </row>
    <row r="15" spans="1:11" ht="18" customHeight="1" x14ac:dyDescent="0.25">
      <c r="A15" s="10">
        <v>8</v>
      </c>
      <c r="B15" s="10">
        <v>3110</v>
      </c>
      <c r="C15" t="s">
        <v>53</v>
      </c>
      <c r="D15" s="11">
        <v>30800</v>
      </c>
      <c r="E15" s="11">
        <v>11888.800000000001</v>
      </c>
      <c r="F15" s="12">
        <v>7.8032071368637546E-2</v>
      </c>
      <c r="H15" t="str">
        <f t="shared" si="0"/>
        <v>Packaged Sweet Snacks</v>
      </c>
      <c r="I15" s="11">
        <v>3375.3424657534247</v>
      </c>
      <c r="J15" s="11">
        <v>200</v>
      </c>
    </row>
    <row r="16" spans="1:11" ht="18" customHeight="1" x14ac:dyDescent="0.25">
      <c r="A16" s="10">
        <v>9</v>
      </c>
      <c r="B16" s="10">
        <v>4565</v>
      </c>
      <c r="C16" t="s">
        <v>54</v>
      </c>
      <c r="D16" s="11">
        <v>15000</v>
      </c>
      <c r="E16" s="11">
        <v>4395.0000000000009</v>
      </c>
      <c r="F16" s="12">
        <v>-2.5519161568064774E-2</v>
      </c>
      <c r="H16" t="str">
        <f t="shared" si="0"/>
        <v>Publications</v>
      </c>
      <c r="I16" s="11">
        <v>821.91780821917803</v>
      </c>
      <c r="J16" s="11">
        <v>50</v>
      </c>
    </row>
    <row r="17" spans="1:10" ht="18" customHeight="1" x14ac:dyDescent="0.25">
      <c r="A17" s="10">
        <v>10</v>
      </c>
      <c r="B17" s="10">
        <v>5094</v>
      </c>
      <c r="C17" s="13" t="s">
        <v>55</v>
      </c>
      <c r="D17" s="14">
        <v>58125</v>
      </c>
      <c r="E17" s="14">
        <v>24703.125</v>
      </c>
      <c r="F17" s="12">
        <v>9.4492601092976747E-2</v>
      </c>
      <c r="H17" t="str">
        <f t="shared" si="0"/>
        <v>Salty Snacks</v>
      </c>
      <c r="I17" s="14">
        <v>8758.5616438356155</v>
      </c>
      <c r="J17" s="11">
        <v>200</v>
      </c>
    </row>
    <row r="18" spans="1:10" ht="18" customHeight="1" thickBot="1" x14ac:dyDescent="0.3">
      <c r="C18" s="15" t="s">
        <v>16</v>
      </c>
      <c r="D18" s="16">
        <f>SUM(D8:D17)</f>
        <v>1099454</v>
      </c>
      <c r="E18" s="16">
        <f>SUM(E8:E17)</f>
        <v>291437.11800000002</v>
      </c>
      <c r="F18" s="16"/>
      <c r="H18" s="17" t="s">
        <v>17</v>
      </c>
      <c r="I18" s="18">
        <f>SUM(I8:I17)</f>
        <v>112562.16438356164</v>
      </c>
      <c r="J18" s="18">
        <f>SUM(J8:J17)</f>
        <v>2450</v>
      </c>
    </row>
    <row r="19" spans="1:10" ht="18" customHeight="1" thickTop="1" x14ac:dyDescent="0.25"/>
    <row r="20" spans="1:10" ht="18" customHeight="1" x14ac:dyDescent="0.25">
      <c r="C20" s="15" t="s">
        <v>18</v>
      </c>
      <c r="D20" s="15"/>
      <c r="E20" s="16">
        <v>-170000</v>
      </c>
      <c r="F20" s="19"/>
      <c r="H20" s="15" t="s">
        <v>19</v>
      </c>
      <c r="I20" s="16">
        <v>450000</v>
      </c>
    </row>
    <row r="21" spans="1:10" ht="18" customHeight="1" x14ac:dyDescent="0.25">
      <c r="C21" s="13" t="s">
        <v>20</v>
      </c>
      <c r="D21" s="13"/>
      <c r="E21" s="14">
        <v>-35000</v>
      </c>
      <c r="F21" s="12"/>
      <c r="H21" t="s">
        <v>21</v>
      </c>
      <c r="I21" s="16">
        <v>60000</v>
      </c>
    </row>
    <row r="22" spans="1:10" ht="18" customHeight="1" thickBot="1" x14ac:dyDescent="0.3">
      <c r="C22" t="s">
        <v>22</v>
      </c>
      <c r="E22" s="11">
        <f>SUM(E18:E21)</f>
        <v>86437.118000000017</v>
      </c>
      <c r="H22" s="17" t="s">
        <v>23</v>
      </c>
      <c r="I22" s="18">
        <f>SUM(I18:I21)</f>
        <v>622562.16438356158</v>
      </c>
    </row>
    <row r="23" spans="1:10" ht="18" customHeight="1" thickTop="1" x14ac:dyDescent="0.25">
      <c r="F23" s="16"/>
    </row>
    <row r="24" spans="1:10" ht="18" customHeight="1" x14ac:dyDescent="0.25">
      <c r="C24" t="s">
        <v>24</v>
      </c>
      <c r="E24" s="16">
        <f>-tax_rate*E22</f>
        <v>-30252.991300000005</v>
      </c>
      <c r="F24" s="16"/>
    </row>
    <row r="25" spans="1:10" ht="18" customHeight="1" thickBot="1" x14ac:dyDescent="0.3">
      <c r="C25" s="17" t="s">
        <v>25</v>
      </c>
      <c r="D25" s="17"/>
      <c r="E25" s="18">
        <f>SUM(E22:E24)</f>
        <v>56184.126700000008</v>
      </c>
    </row>
    <row r="26" spans="1:10" ht="18" customHeight="1" thickTop="1" x14ac:dyDescent="0.25">
      <c r="E26" s="12"/>
    </row>
  </sheetData>
  <mergeCells count="2">
    <mergeCell ref="C5:F5"/>
    <mergeCell ref="H5:J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5A2F-72CF-40F4-B1F3-368EFC788695}">
  <dimension ref="A2:O35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1" max="2" width="10.5703125" customWidth="1"/>
    <col min="3" max="4" width="12.140625" customWidth="1"/>
    <col min="5" max="6" width="9.7109375" customWidth="1"/>
    <col min="7" max="7" width="9.28515625" customWidth="1"/>
    <col min="8" max="8" width="9.28515625" hidden="1" customWidth="1"/>
    <col min="9" max="14" width="9.28515625" customWidth="1"/>
    <col min="15" max="15" width="10.28515625" customWidth="1"/>
  </cols>
  <sheetData>
    <row r="2" spans="1:15" ht="18" customHeight="1" x14ac:dyDescent="0.25">
      <c r="A2" s="1" t="s">
        <v>0</v>
      </c>
    </row>
    <row r="3" spans="1:15" ht="18" customHeight="1" x14ac:dyDescent="0.25">
      <c r="A3" s="4" t="s">
        <v>26</v>
      </c>
    </row>
    <row r="4" spans="1:15" ht="18" customHeight="1" x14ac:dyDescent="0.25">
      <c r="I4" s="32" t="s">
        <v>27</v>
      </c>
      <c r="J4" s="32"/>
      <c r="K4" s="32"/>
      <c r="L4" s="32"/>
      <c r="N4" s="6" t="s">
        <v>28</v>
      </c>
    </row>
    <row r="5" spans="1:15" ht="18" customHeight="1" x14ac:dyDescent="0.25">
      <c r="F5" s="6" t="s">
        <v>29</v>
      </c>
      <c r="I5" s="1"/>
      <c r="J5" s="1"/>
      <c r="K5" s="1"/>
      <c r="L5" s="1"/>
      <c r="N5" s="6" t="s">
        <v>6</v>
      </c>
      <c r="O5" s="1"/>
    </row>
    <row r="6" spans="1:15" ht="18" customHeight="1" thickBot="1" x14ac:dyDescent="0.3">
      <c r="A6" s="7" t="s">
        <v>9</v>
      </c>
      <c r="B6" s="8" t="s">
        <v>10</v>
      </c>
      <c r="C6" s="8" t="s">
        <v>7</v>
      </c>
      <c r="D6" s="8"/>
      <c r="E6" s="9" t="s">
        <v>30</v>
      </c>
      <c r="F6" s="9" t="s">
        <v>11</v>
      </c>
      <c r="H6" s="20" t="s">
        <v>56</v>
      </c>
      <c r="I6" s="20" t="s">
        <v>57</v>
      </c>
      <c r="J6" s="20" t="s">
        <v>58</v>
      </c>
      <c r="K6" s="20" t="s">
        <v>59</v>
      </c>
      <c r="L6" s="20" t="s">
        <v>60</v>
      </c>
      <c r="N6" s="21" t="s">
        <v>31</v>
      </c>
      <c r="O6" s="6"/>
    </row>
    <row r="7" spans="1:15" ht="18" customHeight="1" x14ac:dyDescent="0.25">
      <c r="A7" s="10">
        <v>1</v>
      </c>
      <c r="B7" s="22">
        <v>23</v>
      </c>
      <c r="C7" t="str">
        <f>'Ex1'!C8</f>
        <v>Alternative Snacks</v>
      </c>
      <c r="E7" s="11">
        <v>50</v>
      </c>
      <c r="F7" s="11">
        <v>19000</v>
      </c>
      <c r="H7">
        <v>0</v>
      </c>
      <c r="I7" s="11">
        <v>19000</v>
      </c>
      <c r="J7" s="11">
        <v>53200</v>
      </c>
      <c r="K7" s="11">
        <v>94240</v>
      </c>
      <c r="L7" s="11">
        <v>118864</v>
      </c>
      <c r="N7" s="12">
        <v>0.45200000000000001</v>
      </c>
    </row>
    <row r="8" spans="1:15" ht="18" customHeight="1" x14ac:dyDescent="0.25">
      <c r="A8" s="10">
        <v>2</v>
      </c>
      <c r="B8" s="23">
        <v>764</v>
      </c>
      <c r="C8" t="str">
        <f>'Ex1'!C9</f>
        <v>Beer</v>
      </c>
      <c r="E8" s="11">
        <v>800</v>
      </c>
      <c r="F8" s="11">
        <v>246989</v>
      </c>
      <c r="H8">
        <v>0</v>
      </c>
      <c r="I8" s="11">
        <v>30500</v>
      </c>
      <c r="J8" s="11">
        <v>94550</v>
      </c>
      <c r="K8" s="11">
        <v>184220</v>
      </c>
      <c r="L8" s="11">
        <v>246989</v>
      </c>
      <c r="N8" s="12">
        <v>0.19800000000000001</v>
      </c>
    </row>
    <row r="9" spans="1:15" ht="18" customHeight="1" x14ac:dyDescent="0.25">
      <c r="A9" s="10">
        <v>3</v>
      </c>
      <c r="B9" s="22">
        <v>796</v>
      </c>
      <c r="C9" t="str">
        <f>'Ex1'!C10</f>
        <v>Cigarettes</v>
      </c>
      <c r="E9" s="11">
        <v>200</v>
      </c>
      <c r="F9" s="11">
        <v>399000</v>
      </c>
      <c r="H9">
        <v>0</v>
      </c>
      <c r="I9" s="11">
        <v>210000</v>
      </c>
      <c r="J9" s="11">
        <v>399000</v>
      </c>
      <c r="K9" s="11">
        <v>512400</v>
      </c>
      <c r="L9" s="11">
        <v>546420</v>
      </c>
      <c r="N9" s="12">
        <v>0.16200000000000001</v>
      </c>
    </row>
    <row r="10" spans="1:15" ht="18" customHeight="1" x14ac:dyDescent="0.25">
      <c r="A10" s="10">
        <v>4</v>
      </c>
      <c r="B10" s="22">
        <v>1332.0000000000002</v>
      </c>
      <c r="C10" t="str">
        <f>'Ex1'!C11</f>
        <v>Fluid Milk Products</v>
      </c>
      <c r="E10" s="11">
        <v>200</v>
      </c>
      <c r="F10" s="11">
        <v>26350</v>
      </c>
      <c r="H10">
        <v>0</v>
      </c>
      <c r="I10" s="11">
        <v>8500</v>
      </c>
      <c r="J10" s="11">
        <v>26350</v>
      </c>
      <c r="K10" s="11">
        <v>51340</v>
      </c>
      <c r="L10" s="11">
        <v>68833</v>
      </c>
      <c r="N10" s="12">
        <v>0.27100000000000002</v>
      </c>
    </row>
    <row r="11" spans="1:15" ht="18" customHeight="1" x14ac:dyDescent="0.25">
      <c r="A11" s="10">
        <v>5</v>
      </c>
      <c r="B11" s="22">
        <v>1482</v>
      </c>
      <c r="C11" t="str">
        <f>'Ex1'!C12</f>
        <v>Health and Beauty Care</v>
      </c>
      <c r="E11" s="11">
        <v>50</v>
      </c>
      <c r="F11" s="11">
        <v>15000</v>
      </c>
      <c r="H11">
        <v>0</v>
      </c>
      <c r="I11" s="11">
        <v>15000</v>
      </c>
      <c r="J11" s="11">
        <v>51000</v>
      </c>
      <c r="K11" s="11">
        <v>108600</v>
      </c>
      <c r="L11" s="11">
        <v>154680</v>
      </c>
      <c r="N11" s="12">
        <v>0.54800000000000004</v>
      </c>
    </row>
    <row r="12" spans="1:15" ht="18" customHeight="1" x14ac:dyDescent="0.25">
      <c r="A12" s="10">
        <v>6</v>
      </c>
      <c r="B12" s="22">
        <v>1673</v>
      </c>
      <c r="C12" t="str">
        <f>'Ex1'!C13</f>
        <v>Other Tobacco</v>
      </c>
      <c r="E12" s="11">
        <v>200</v>
      </c>
      <c r="F12" s="11">
        <v>64750</v>
      </c>
      <c r="H12">
        <v>0</v>
      </c>
      <c r="I12" s="11">
        <v>17500</v>
      </c>
      <c r="J12" s="11">
        <v>64750</v>
      </c>
      <c r="K12" s="11">
        <v>149800</v>
      </c>
      <c r="L12" s="11">
        <v>226345</v>
      </c>
      <c r="N12" s="12">
        <v>0.309</v>
      </c>
    </row>
    <row r="13" spans="1:15" ht="18" customHeight="1" x14ac:dyDescent="0.25">
      <c r="A13" s="10">
        <v>7</v>
      </c>
      <c r="B13" s="22">
        <v>2145</v>
      </c>
      <c r="C13" t="str">
        <f>'Ex1'!C14</f>
        <v>Packaged Beverages</v>
      </c>
      <c r="E13" s="11">
        <v>500</v>
      </c>
      <c r="F13" s="11">
        <v>224440</v>
      </c>
      <c r="H13">
        <v>0</v>
      </c>
      <c r="I13" s="11">
        <v>31000</v>
      </c>
      <c r="J13" s="11">
        <v>105400</v>
      </c>
      <c r="K13" s="11">
        <v>224440</v>
      </c>
      <c r="L13" s="11">
        <v>319672</v>
      </c>
      <c r="N13" s="12">
        <v>0.437</v>
      </c>
    </row>
    <row r="14" spans="1:15" ht="18" customHeight="1" x14ac:dyDescent="0.25">
      <c r="A14" s="10">
        <v>8</v>
      </c>
      <c r="B14" s="22">
        <v>3110</v>
      </c>
      <c r="C14" t="str">
        <f>'Ex1'!C15</f>
        <v>Packaged Sweet Snacks</v>
      </c>
      <c r="E14" s="11">
        <v>200</v>
      </c>
      <c r="F14" s="11">
        <v>30800</v>
      </c>
      <c r="H14">
        <v>0</v>
      </c>
      <c r="I14" s="11">
        <v>11000</v>
      </c>
      <c r="J14" s="11">
        <v>30800</v>
      </c>
      <c r="K14" s="11">
        <v>54560</v>
      </c>
      <c r="L14" s="11">
        <v>68816</v>
      </c>
      <c r="N14" s="12">
        <v>0.40600000000000003</v>
      </c>
    </row>
    <row r="15" spans="1:15" ht="18" customHeight="1" x14ac:dyDescent="0.25">
      <c r="A15" s="10">
        <v>9</v>
      </c>
      <c r="B15" s="22">
        <v>4565</v>
      </c>
      <c r="C15" t="str">
        <f>'Ex1'!C16</f>
        <v>Publications</v>
      </c>
      <c r="E15" s="11">
        <v>50</v>
      </c>
      <c r="F15" s="11">
        <v>15000</v>
      </c>
      <c r="H15">
        <v>0</v>
      </c>
      <c r="I15" s="11">
        <v>15000</v>
      </c>
      <c r="J15" s="11">
        <v>33000</v>
      </c>
      <c r="K15" s="11">
        <v>47400</v>
      </c>
      <c r="L15" s="11">
        <v>53160</v>
      </c>
      <c r="N15" s="12">
        <v>0.27</v>
      </c>
    </row>
    <row r="16" spans="1:15" ht="18" customHeight="1" x14ac:dyDescent="0.25">
      <c r="A16" s="24">
        <v>10</v>
      </c>
      <c r="B16" s="22">
        <v>5094</v>
      </c>
      <c r="C16" s="15" t="str">
        <f>'Ex1'!C17</f>
        <v>Salty Snacks</v>
      </c>
      <c r="D16" s="15"/>
      <c r="E16" s="11">
        <v>200</v>
      </c>
      <c r="F16" s="11">
        <v>58125</v>
      </c>
      <c r="G16" s="15"/>
      <c r="H16">
        <v>0</v>
      </c>
      <c r="I16" s="16">
        <v>18750</v>
      </c>
      <c r="J16" s="16">
        <v>58125</v>
      </c>
      <c r="K16" s="16">
        <v>113250</v>
      </c>
      <c r="L16" s="16">
        <v>151838</v>
      </c>
      <c r="N16" s="12">
        <v>0.42599999999999999</v>
      </c>
      <c r="O16" s="6" t="s">
        <v>14</v>
      </c>
    </row>
    <row r="17" spans="1:15" ht="18" customHeight="1" x14ac:dyDescent="0.25">
      <c r="H17">
        <v>0</v>
      </c>
      <c r="O17" s="25" t="s">
        <v>32</v>
      </c>
    </row>
    <row r="18" spans="1:15" ht="18" customHeight="1" x14ac:dyDescent="0.25">
      <c r="A18" s="10">
        <v>11</v>
      </c>
      <c r="B18" s="22">
        <v>450</v>
      </c>
      <c r="C18" s="26" t="s">
        <v>33</v>
      </c>
      <c r="D18" s="26"/>
      <c r="E18" s="26"/>
      <c r="H18">
        <v>0</v>
      </c>
      <c r="I18" s="16">
        <v>12500</v>
      </c>
      <c r="J18" s="16">
        <v>42500</v>
      </c>
      <c r="K18" s="16">
        <v>90500</v>
      </c>
      <c r="L18" s="16">
        <v>128900</v>
      </c>
      <c r="N18" s="12">
        <v>0.45600000000000002</v>
      </c>
      <c r="O18" s="27">
        <v>6.083333333333333</v>
      </c>
    </row>
    <row r="19" spans="1:15" ht="18" customHeight="1" x14ac:dyDescent="0.25">
      <c r="A19" s="10">
        <v>12</v>
      </c>
      <c r="B19" s="22">
        <v>1401</v>
      </c>
      <c r="C19" s="26" t="s">
        <v>34</v>
      </c>
      <c r="D19" s="26"/>
      <c r="E19" s="26"/>
      <c r="H19">
        <v>0</v>
      </c>
      <c r="I19" s="16">
        <v>5500</v>
      </c>
      <c r="J19" s="16">
        <v>17050</v>
      </c>
      <c r="K19" s="16">
        <v>33220</v>
      </c>
      <c r="L19" s="16">
        <v>44539</v>
      </c>
      <c r="N19" s="12">
        <v>0.45800000000000002</v>
      </c>
      <c r="O19" s="27">
        <v>12.166666666666666</v>
      </c>
    </row>
    <row r="20" spans="1:15" ht="18" customHeight="1" x14ac:dyDescent="0.25">
      <c r="A20" s="10">
        <v>13</v>
      </c>
      <c r="B20" s="22">
        <v>1505</v>
      </c>
      <c r="C20" s="26" t="s">
        <v>35</v>
      </c>
      <c r="D20" s="26"/>
      <c r="E20" s="26"/>
      <c r="H20">
        <v>0</v>
      </c>
      <c r="I20" s="16">
        <v>50000</v>
      </c>
      <c r="J20" s="16">
        <v>125000</v>
      </c>
      <c r="K20" s="16">
        <v>200000</v>
      </c>
      <c r="L20" s="16">
        <v>237500</v>
      </c>
      <c r="N20" s="12">
        <v>0.246</v>
      </c>
      <c r="O20" s="27">
        <v>8.1111111111111107</v>
      </c>
    </row>
    <row r="21" spans="1:15" ht="18" customHeight="1" x14ac:dyDescent="0.25">
      <c r="A21" s="10">
        <v>14</v>
      </c>
      <c r="B21" s="22">
        <v>2435</v>
      </c>
      <c r="C21" s="26" t="s">
        <v>36</v>
      </c>
      <c r="D21" s="26"/>
      <c r="E21" s="26"/>
      <c r="H21">
        <v>0</v>
      </c>
      <c r="I21" s="16">
        <v>17500</v>
      </c>
      <c r="J21" s="16">
        <v>64750</v>
      </c>
      <c r="K21" s="16">
        <v>149800</v>
      </c>
      <c r="L21" s="16">
        <v>226345</v>
      </c>
      <c r="N21" s="12">
        <v>0.44400000000000001</v>
      </c>
      <c r="O21" s="27">
        <v>9.125</v>
      </c>
    </row>
    <row r="22" spans="1:15" ht="18" customHeight="1" x14ac:dyDescent="0.25">
      <c r="A22" s="10">
        <v>15</v>
      </c>
      <c r="B22" s="22">
        <v>5910</v>
      </c>
      <c r="C22" s="28" t="s">
        <v>37</v>
      </c>
      <c r="D22" s="28"/>
      <c r="E22" s="28"/>
      <c r="H22">
        <v>0</v>
      </c>
      <c r="I22" s="16">
        <v>7500</v>
      </c>
      <c r="J22" s="16">
        <v>23250</v>
      </c>
      <c r="K22" s="16">
        <v>45300</v>
      </c>
      <c r="L22" s="16">
        <v>60735</v>
      </c>
      <c r="N22" s="12">
        <v>0.28599999999999998</v>
      </c>
      <c r="O22" s="27">
        <v>7.3</v>
      </c>
    </row>
    <row r="23" spans="1:15" ht="18" customHeight="1" x14ac:dyDescent="0.25">
      <c r="A23" s="10"/>
      <c r="C23" s="29" t="s">
        <v>16</v>
      </c>
      <c r="E23" s="11">
        <f>SUM(E7:E22)</f>
        <v>2450</v>
      </c>
      <c r="F23" s="11">
        <f>SUM(F7:F22)</f>
        <v>1099454</v>
      </c>
    </row>
    <row r="25" spans="1:15" ht="18" customHeight="1" x14ac:dyDescent="0.25">
      <c r="A25" s="1" t="s">
        <v>0</v>
      </c>
    </row>
    <row r="26" spans="1:15" ht="18" customHeight="1" x14ac:dyDescent="0.25">
      <c r="A26" s="4" t="s">
        <v>38</v>
      </c>
    </row>
    <row r="28" spans="1:15" ht="18" customHeight="1" x14ac:dyDescent="0.25">
      <c r="A28" s="30" t="s">
        <v>9</v>
      </c>
      <c r="B28" s="6" t="s">
        <v>39</v>
      </c>
      <c r="C28" s="6" t="s">
        <v>40</v>
      </c>
    </row>
    <row r="29" spans="1:15" ht="18" customHeight="1" x14ac:dyDescent="0.25">
      <c r="A29" s="31" t="s">
        <v>41</v>
      </c>
      <c r="B29" s="21" t="s">
        <v>42</v>
      </c>
      <c r="C29" s="21" t="s">
        <v>43</v>
      </c>
      <c r="F29" s="1" t="s">
        <v>44</v>
      </c>
    </row>
    <row r="30" spans="1:15" ht="18" customHeight="1" x14ac:dyDescent="0.25">
      <c r="A30" s="10">
        <v>3</v>
      </c>
      <c r="B30">
        <v>3</v>
      </c>
      <c r="C30" s="11">
        <f t="shared" ref="C30:C35" si="0">B30*$G$30</f>
        <v>102000</v>
      </c>
      <c r="D30" s="11"/>
      <c r="F30" s="1" t="s">
        <v>45</v>
      </c>
      <c r="G30" s="11">
        <v>34000</v>
      </c>
      <c r="H30" s="11"/>
    </row>
    <row r="31" spans="1:15" ht="18" customHeight="1" x14ac:dyDescent="0.25">
      <c r="A31" s="10">
        <v>7</v>
      </c>
      <c r="B31">
        <v>4</v>
      </c>
      <c r="C31" s="11">
        <f t="shared" si="0"/>
        <v>136000</v>
      </c>
      <c r="D31" s="11"/>
    </row>
    <row r="32" spans="1:15" ht="18" customHeight="1" x14ac:dyDescent="0.25">
      <c r="A32" s="22">
        <v>10</v>
      </c>
      <c r="B32" s="4">
        <v>5</v>
      </c>
      <c r="C32" s="11">
        <f t="shared" si="0"/>
        <v>170000</v>
      </c>
      <c r="D32" s="11"/>
    </row>
    <row r="33" spans="1:4" ht="18" customHeight="1" x14ac:dyDescent="0.25">
      <c r="A33" s="10">
        <v>12</v>
      </c>
      <c r="B33">
        <v>6</v>
      </c>
      <c r="C33" s="11">
        <f t="shared" si="0"/>
        <v>204000</v>
      </c>
      <c r="D33" s="11"/>
    </row>
    <row r="34" spans="1:4" ht="18" customHeight="1" x14ac:dyDescent="0.25">
      <c r="A34" s="10">
        <v>14</v>
      </c>
      <c r="B34">
        <v>7</v>
      </c>
      <c r="C34" s="11">
        <f t="shared" si="0"/>
        <v>238000</v>
      </c>
      <c r="D34" s="11"/>
    </row>
    <row r="35" spans="1:4" ht="18" customHeight="1" x14ac:dyDescent="0.25">
      <c r="A35" s="10">
        <v>15</v>
      </c>
      <c r="B35">
        <v>8</v>
      </c>
      <c r="C35" s="11">
        <f t="shared" si="0"/>
        <v>272000</v>
      </c>
      <c r="D35" s="11"/>
    </row>
  </sheetData>
  <mergeCells count="1">
    <mergeCell ref="I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Ex1</vt:lpstr>
      <vt:lpstr>Ex2</vt:lpstr>
      <vt:lpstr>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David Wessels</cp:lastModifiedBy>
  <dcterms:created xsi:type="dcterms:W3CDTF">2018-07-16T20:26:50Z</dcterms:created>
  <dcterms:modified xsi:type="dcterms:W3CDTF">2019-07-15T20:19:15Z</dcterms:modified>
</cp:coreProperties>
</file>