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Case Studies\Corporate Finance\QuickDash\quickdash\excel\"/>
    </mc:Choice>
  </mc:AlternateContent>
  <bookViews>
    <workbookView xWindow="120" yWindow="96" windowWidth="22860" windowHeight="13248"/>
  </bookViews>
  <sheets>
    <sheet name="Cover" sheetId="6" r:id="rId1"/>
    <sheet name="E1" sheetId="1" r:id="rId2"/>
    <sheet name="E2" sheetId="2" r:id="rId3"/>
    <sheet name="E4" sheetId="3" r:id="rId4"/>
    <sheet name="E5" sheetId="4" r:id="rId5"/>
    <sheet name="E6" sheetId="5" r:id="rId6"/>
  </sheets>
  <externalReferences>
    <externalReference r:id="rId7"/>
    <externalReference r:id="rId8"/>
    <externalReference r:id="rId9"/>
    <externalReference r:id="rId10"/>
  </externalReferences>
  <definedNames>
    <definedName name="company_name">[1]Financials!$A$2</definedName>
    <definedName name="customer1" localSheetId="0">[2]Background!$B$6</definedName>
    <definedName name="customer1">[1]Demographics!$B$6</definedName>
    <definedName name="customer2" localSheetId="0">[2]Background!$B$7</definedName>
    <definedName name="customer2">[1]Demographics!$B$7</definedName>
    <definedName name="customer3" localSheetId="0">[2]Background!$B$8</definedName>
    <definedName name="customer3">[1]Demographics!$B$8</definedName>
    <definedName name="customer4" localSheetId="0">[2]Background!$B$9</definedName>
    <definedName name="customer4">[1]Demographics!$B$9</definedName>
    <definedName name="inventory">[2]Capital!$X$8:$Y$12</definedName>
    <definedName name="NACS_categories">'[1]NACS Data'!$B$6:$L$6</definedName>
    <definedName name="name">[1]Financials!$A$2</definedName>
    <definedName name="product_data" localSheetId="0">[3]NACS!$C$7:$M$29</definedName>
    <definedName name="product_data">'[1]NACS Data'!$B$7:$L$29</definedName>
    <definedName name="product_names">#REF!</definedName>
    <definedName name="sqft_choices" localSheetId="0">[3]A2!$B$27:$B$30</definedName>
    <definedName name="sqft_choices">[1]A2!$B$27:$B$32</definedName>
    <definedName name="start">[1]Financials!$B$6</definedName>
    <definedName name="store_space">[2]Capital!$X$14:$Y$17</definedName>
    <definedName name="tax_rate" localSheetId="0">'[4]E1-1'!$I$2</definedName>
    <definedName name="tax_rate">'E1'!$J$2</definedName>
  </definedNames>
  <calcPr calcId="162913"/>
</workbook>
</file>

<file path=xl/calcChain.xml><?xml version="1.0" encoding="utf-8"?>
<calcChain xmlns="http://schemas.openxmlformats.org/spreadsheetml/2006/main">
  <c r="B14" i="6" l="1"/>
  <c r="B13" i="6"/>
  <c r="B12" i="6"/>
  <c r="E30" i="5" l="1"/>
  <c r="D30" i="5"/>
  <c r="C30" i="5"/>
  <c r="B30" i="5"/>
  <c r="F29" i="5"/>
  <c r="F28" i="5"/>
  <c r="F27" i="5"/>
  <c r="F26" i="5"/>
  <c r="F30" i="5" s="1"/>
  <c r="F32" i="5" s="1"/>
  <c r="E25" i="5"/>
  <c r="D25" i="5"/>
  <c r="C25" i="5"/>
  <c r="B25" i="5"/>
  <c r="E17" i="5"/>
  <c r="D17" i="5"/>
  <c r="C17" i="5"/>
  <c r="H29" i="4"/>
  <c r="A9" i="4"/>
  <c r="A10" i="4" s="1"/>
  <c r="A11" i="4" s="1"/>
  <c r="A12" i="4" s="1"/>
  <c r="A13" i="4" s="1"/>
  <c r="A14" i="4" s="1"/>
  <c r="A15" i="4" s="1"/>
  <c r="A16" i="4" s="1"/>
  <c r="A17" i="4" s="1"/>
  <c r="A19" i="4" s="1"/>
  <c r="A20" i="4" s="1"/>
  <c r="A21" i="4" s="1"/>
  <c r="A22" i="4" s="1"/>
  <c r="A23" i="4" s="1"/>
  <c r="C35" i="2"/>
  <c r="C34" i="2"/>
  <c r="C33" i="2"/>
  <c r="C32" i="2"/>
  <c r="C31" i="2"/>
  <c r="C30" i="2"/>
  <c r="B16" i="5"/>
  <c r="B15" i="5"/>
  <c r="B14" i="5"/>
  <c r="B13" i="5"/>
  <c r="B12" i="5"/>
  <c r="B11" i="5"/>
  <c r="B10" i="5"/>
  <c r="B9" i="5"/>
  <c r="B8" i="5"/>
  <c r="B7" i="5"/>
  <c r="C16" i="2"/>
  <c r="A16" i="5" s="1"/>
  <c r="H15" i="1"/>
  <c r="C14" i="2"/>
  <c r="A14" i="5" s="1"/>
  <c r="C13" i="2"/>
  <c r="A13" i="5" s="1"/>
  <c r="C12" i="2"/>
  <c r="A12" i="5" s="1"/>
  <c r="H11" i="1"/>
  <c r="C10" i="2"/>
  <c r="A10" i="5" s="1"/>
  <c r="C9" i="2"/>
  <c r="A9" i="5" s="1"/>
  <c r="C8" i="2"/>
  <c r="A8" i="5" s="1"/>
  <c r="E17" i="1"/>
  <c r="E20" i="1" s="1"/>
  <c r="H7" i="1"/>
  <c r="B17" i="5" l="1"/>
  <c r="D17" i="1"/>
  <c r="J17" i="1"/>
  <c r="I17" i="1"/>
  <c r="I21" i="1" s="1"/>
  <c r="B32" i="5"/>
  <c r="E22" i="1"/>
  <c r="E23" i="1" s="1"/>
  <c r="C32" i="5"/>
  <c r="D32" i="5"/>
  <c r="E32" i="5"/>
  <c r="H14" i="1"/>
  <c r="H9" i="1"/>
  <c r="H13" i="1"/>
  <c r="H10" i="1"/>
  <c r="H8" i="1"/>
  <c r="H12" i="1"/>
  <c r="H16" i="1"/>
  <c r="C7" i="2"/>
  <c r="A7" i="5" s="1"/>
  <c r="C11" i="2"/>
  <c r="A11" i="5" s="1"/>
  <c r="C15" i="2"/>
  <c r="A15" i="5" s="1"/>
</calcChain>
</file>

<file path=xl/sharedStrings.xml><?xml version="1.0" encoding="utf-8"?>
<sst xmlns="http://schemas.openxmlformats.org/spreadsheetml/2006/main" count="142" uniqueCount="98">
  <si>
    <t>Quick Dash</t>
  </si>
  <si>
    <t>Tax Rate</t>
  </si>
  <si>
    <t>Exhibit 1: Store-Level Financial Statements</t>
  </si>
  <si>
    <t>Cost of capital</t>
  </si>
  <si>
    <t>Gross</t>
  </si>
  <si>
    <t>Square</t>
  </si>
  <si>
    <t>Number</t>
  </si>
  <si>
    <t>SKU</t>
  </si>
  <si>
    <t>Category</t>
  </si>
  <si>
    <t>Revenues</t>
  </si>
  <si>
    <t>profit</t>
  </si>
  <si>
    <t>Growth</t>
  </si>
  <si>
    <t>Inventory</t>
  </si>
  <si>
    <t>Feet</t>
  </si>
  <si>
    <t>Total</t>
  </si>
  <si>
    <t>Labor costs</t>
  </si>
  <si>
    <t>Property and building</t>
  </si>
  <si>
    <t>Operating profit</t>
  </si>
  <si>
    <t>Equipment</t>
  </si>
  <si>
    <t>Invested capital</t>
  </si>
  <si>
    <t>Operating taxes</t>
  </si>
  <si>
    <t>After-tax operating profit</t>
  </si>
  <si>
    <t>Exhibit 2a: Incremental Revenue Analysis</t>
  </si>
  <si>
    <t>Estimated Revenue Based on Coverage</t>
  </si>
  <si>
    <t>NACS</t>
  </si>
  <si>
    <t>Current</t>
  </si>
  <si>
    <t>SqFt</t>
  </si>
  <si>
    <t>Margin</t>
  </si>
  <si>
    <t xml:space="preserve">Turns </t>
  </si>
  <si>
    <t>Automotive Products</t>
  </si>
  <si>
    <t>Frozen Food</t>
  </si>
  <si>
    <t>Liquor</t>
  </si>
  <si>
    <t>Packaged Ice Cream</t>
  </si>
  <si>
    <t>Wine</t>
  </si>
  <si>
    <t>Exhibit 2a: Incremental Cost Analysis</t>
  </si>
  <si>
    <t>Required</t>
  </si>
  <si>
    <t>Labor</t>
  </si>
  <si>
    <t>of products</t>
  </si>
  <si>
    <t>FTEs</t>
  </si>
  <si>
    <t>Costs</t>
  </si>
  <si>
    <t>Average Labor Cost</t>
  </si>
  <si>
    <t>per FTE:</t>
  </si>
  <si>
    <t>QuickDash</t>
  </si>
  <si>
    <t>Characteristic</t>
  </si>
  <si>
    <t>A</t>
  </si>
  <si>
    <t>B</t>
  </si>
  <si>
    <t>C</t>
  </si>
  <si>
    <t>D</t>
  </si>
  <si>
    <t>Age: Median</t>
  </si>
  <si>
    <t>Household Income: Median</t>
  </si>
  <si>
    <t>Employed</t>
  </si>
  <si>
    <t>No</t>
  </si>
  <si>
    <t>Yes</t>
  </si>
  <si>
    <t>Percent of Country</t>
  </si>
  <si>
    <t>Local growth rate</t>
  </si>
  <si>
    <t>Share of Total Purchases</t>
  </si>
  <si>
    <t>Rank</t>
  </si>
  <si>
    <t>Product Category</t>
  </si>
  <si>
    <t>Alternative Snacks</t>
  </si>
  <si>
    <t>Beer</t>
  </si>
  <si>
    <t>Cigarettes</t>
  </si>
  <si>
    <t>Fluid Milk Products</t>
  </si>
  <si>
    <t>Health and Beauty Care</t>
  </si>
  <si>
    <t>Other Tobacco</t>
  </si>
  <si>
    <t>Packaged Beverages</t>
  </si>
  <si>
    <t>Packaged Sweet Snacks</t>
  </si>
  <si>
    <t>Publications</t>
  </si>
  <si>
    <t>Salty Snacks</t>
  </si>
  <si>
    <t>QuickDash Customer Base</t>
  </si>
  <si>
    <t>Qdash</t>
  </si>
  <si>
    <t>Share by Customer Type</t>
  </si>
  <si>
    <t>Square Feet</t>
  </si>
  <si>
    <t>Joe's</t>
  </si>
  <si>
    <t>FoodMart</t>
  </si>
  <si>
    <t>SunOne</t>
  </si>
  <si>
    <t>Survey of 1000 Consumers: Favorite Local Store</t>
  </si>
  <si>
    <t>Sorted by Demographic Data</t>
  </si>
  <si>
    <t>Local</t>
  </si>
  <si>
    <t>Market share</t>
  </si>
  <si>
    <t>Market</t>
  </si>
  <si>
    <t>Market A</t>
  </si>
  <si>
    <t>Market B</t>
  </si>
  <si>
    <t>Market C</t>
  </si>
  <si>
    <t>Market D</t>
  </si>
  <si>
    <t>0 SqFt</t>
  </si>
  <si>
    <t>50 SqFt</t>
  </si>
  <si>
    <t>200 SqFt</t>
  </si>
  <si>
    <t>500 SqFt</t>
  </si>
  <si>
    <t>800 SqFt</t>
  </si>
  <si>
    <t>QuickDash Case</t>
  </si>
  <si>
    <t>Exhibit 2: Incremental Revenue Analysis</t>
  </si>
  <si>
    <t>Exhibit 3: Incremental Cost Analysis</t>
  </si>
  <si>
    <t>Exhibit 4: Survey Demographics, 1000 customers</t>
  </si>
  <si>
    <t>Exhibit 5: Differences in Consumer Preferences (Revealed by Purchases)</t>
  </si>
  <si>
    <t>Exhibit 6: Competitive Store Layout</t>
  </si>
  <si>
    <t>Case 2</t>
  </si>
  <si>
    <t>Case 1</t>
  </si>
  <si>
    <t>Case 2 - Customer Centricity &amp; Strategic Positioning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</si>
</sst>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\ ;\(#,##0.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rgb="FF000000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5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7" fillId="20" borderId="4" applyNumberFormat="0" applyAlignment="0" applyProtection="0"/>
    <xf numFmtId="0" fontId="7" fillId="20" borderId="4" applyNumberFormat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0" fontId="8" fillId="21" borderId="5" applyNumberFormat="0" applyAlignment="0" applyProtection="0"/>
    <xf numFmtId="0" fontId="8" fillId="21" borderId="5" applyNumberFormat="0" applyAlignment="0" applyProtection="0"/>
    <xf numFmtId="0" fontId="8" fillId="21" borderId="5" applyNumberFormat="0" applyAlignment="0" applyProtection="0"/>
    <xf numFmtId="165" fontId="9" fillId="0" borderId="2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7" borderId="4" applyNumberFormat="0" applyAlignment="0" applyProtection="0"/>
    <xf numFmtId="0" fontId="15" fillId="7" borderId="4" applyNumberFormat="0" applyAlignment="0" applyProtection="0"/>
    <xf numFmtId="0" fontId="15" fillId="7" borderId="4" applyNumberFormat="0" applyAlignment="0" applyProtection="0"/>
    <xf numFmtId="0" fontId="15" fillId="7" borderId="4" applyNumberFormat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23" borderId="10" applyNumberFormat="0" applyFont="0" applyAlignment="0" applyProtection="0"/>
    <xf numFmtId="0" fontId="19" fillId="23" borderId="10" applyNumberFormat="0" applyFont="0" applyAlignment="0" applyProtection="0"/>
    <xf numFmtId="0" fontId="19" fillId="23" borderId="10" applyNumberFormat="0" applyFont="0" applyAlignment="0" applyProtection="0"/>
    <xf numFmtId="0" fontId="19" fillId="23" borderId="10" applyNumberFormat="0" applyFont="0" applyAlignment="0" applyProtection="0"/>
    <xf numFmtId="0" fontId="20" fillId="20" borderId="11" applyNumberFormat="0" applyAlignment="0" applyProtection="0"/>
    <xf numFmtId="0" fontId="20" fillId="20" borderId="11" applyNumberFormat="0" applyAlignment="0" applyProtection="0"/>
    <xf numFmtId="0" fontId="20" fillId="20" borderId="11" applyNumberFormat="0" applyAlignment="0" applyProtection="0"/>
    <xf numFmtId="0" fontId="20" fillId="20" borderId="11" applyNumberFormat="0" applyAlignment="0" applyProtection="0"/>
    <xf numFmtId="9" fontId="1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9" fontId="0" fillId="0" borderId="0" xfId="0" applyNumberFormat="1"/>
    <xf numFmtId="0" fontId="0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37" fontId="0" fillId="0" borderId="0" xfId="0" applyNumberFormat="1"/>
    <xf numFmtId="164" fontId="0" fillId="0" borderId="0" xfId="1" applyNumberFormat="1" applyFont="1"/>
    <xf numFmtId="0" fontId="0" fillId="0" borderId="2" xfId="0" applyBorder="1"/>
    <xf numFmtId="37" fontId="0" fillId="0" borderId="2" xfId="0" applyNumberFormat="1" applyBorder="1"/>
    <xf numFmtId="0" fontId="0" fillId="0" borderId="0" xfId="0" applyBorder="1"/>
    <xf numFmtId="37" fontId="0" fillId="0" borderId="0" xfId="0" applyNumberFormat="1" applyBorder="1"/>
    <xf numFmtId="0" fontId="0" fillId="0" borderId="3" xfId="0" applyBorder="1"/>
    <xf numFmtId="37" fontId="0" fillId="0" borderId="3" xfId="0" applyNumberFormat="1" applyBorder="1"/>
    <xf numFmtId="37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9" fontId="0" fillId="0" borderId="0" xfId="0" applyNumberFormat="1"/>
    <xf numFmtId="0" fontId="0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164" fontId="0" fillId="0" borderId="0" xfId="0" applyNumberFormat="1"/>
    <xf numFmtId="0" fontId="2" fillId="0" borderId="2" xfId="0" applyFont="1" applyFill="1" applyBorder="1" applyAlignment="1">
      <alignment horizontal="right"/>
    </xf>
    <xf numFmtId="164" fontId="2" fillId="0" borderId="2" xfId="1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horizontal="right"/>
    </xf>
    <xf numFmtId="1" fontId="0" fillId="0" borderId="0" xfId="0" applyNumberFormat="1" applyFont="1" applyAlignment="1">
      <alignment horizontal="right"/>
    </xf>
    <xf numFmtId="1" fontId="0" fillId="0" borderId="2" xfId="0" applyNumberFormat="1" applyFont="1" applyBorder="1" applyAlignment="1">
      <alignment horizontal="right"/>
    </xf>
    <xf numFmtId="1" fontId="0" fillId="0" borderId="0" xfId="0" applyNumberFormat="1" applyFont="1"/>
    <xf numFmtId="9" fontId="0" fillId="0" borderId="0" xfId="1" applyFont="1"/>
    <xf numFmtId="9" fontId="2" fillId="0" borderId="0" xfId="1" applyFont="1"/>
    <xf numFmtId="0" fontId="2" fillId="0" borderId="0" xfId="0" applyFont="1" applyAlignment="1">
      <alignment horizontal="center"/>
    </xf>
  </cellXfs>
  <cellStyles count="175">
    <cellStyle name="20% - Accent1 2" xfId="2"/>
    <cellStyle name="20% - Accent1 3" xfId="3"/>
    <cellStyle name="20% - Accent1 4" xfId="4"/>
    <cellStyle name="20% - Accent1 5" xfId="5"/>
    <cellStyle name="20% - Accent2 2" xfId="6"/>
    <cellStyle name="20% - Accent2 3" xfId="7"/>
    <cellStyle name="20% - Accent2 4" xfId="8"/>
    <cellStyle name="20% - Accent2 5" xfId="9"/>
    <cellStyle name="20% - Accent3 2" xfId="10"/>
    <cellStyle name="20% - Accent3 3" xfId="11"/>
    <cellStyle name="20% - Accent3 4" xfId="12"/>
    <cellStyle name="20% - Accent3 5" xfId="13"/>
    <cellStyle name="20% - Accent4 2" xfId="14"/>
    <cellStyle name="20% - Accent4 3" xfId="15"/>
    <cellStyle name="20% - Accent4 4" xfId="16"/>
    <cellStyle name="20% - Accent4 5" xfId="17"/>
    <cellStyle name="20% - Accent5 2" xfId="18"/>
    <cellStyle name="20% - Accent5 3" xfId="19"/>
    <cellStyle name="20% - Accent5 4" xfId="20"/>
    <cellStyle name="20% - Accent5 5" xfId="21"/>
    <cellStyle name="20% - Accent6 2" xfId="22"/>
    <cellStyle name="20% - Accent6 3" xfId="23"/>
    <cellStyle name="20% - Accent6 4" xfId="24"/>
    <cellStyle name="20% - Accent6 5" xfId="25"/>
    <cellStyle name="40% - Accent1 2" xfId="26"/>
    <cellStyle name="40% - Accent1 3" xfId="27"/>
    <cellStyle name="40% - Accent1 4" xfId="28"/>
    <cellStyle name="40% - Accent1 5" xfId="29"/>
    <cellStyle name="40% - Accent2 2" xfId="30"/>
    <cellStyle name="40% - Accent2 3" xfId="31"/>
    <cellStyle name="40% - Accent2 4" xfId="32"/>
    <cellStyle name="40% - Accent2 5" xfId="33"/>
    <cellStyle name="40% - Accent3 2" xfId="34"/>
    <cellStyle name="40% - Accent3 3" xfId="35"/>
    <cellStyle name="40% - Accent3 4" xfId="36"/>
    <cellStyle name="40% - Accent3 5" xfId="37"/>
    <cellStyle name="40% - Accent4 2" xfId="38"/>
    <cellStyle name="40% - Accent4 3" xfId="39"/>
    <cellStyle name="40% - Accent4 4" xfId="40"/>
    <cellStyle name="40% - Accent4 5" xfId="41"/>
    <cellStyle name="40% - Accent5 2" xfId="42"/>
    <cellStyle name="40% - Accent5 3" xfId="43"/>
    <cellStyle name="40% - Accent5 4" xfId="44"/>
    <cellStyle name="40% - Accent5 5" xfId="45"/>
    <cellStyle name="40% - Accent6 2" xfId="46"/>
    <cellStyle name="40% - Accent6 3" xfId="47"/>
    <cellStyle name="40% - Accent6 4" xfId="48"/>
    <cellStyle name="40% - Accent6 5" xfId="49"/>
    <cellStyle name="60% - Accent1 2" xfId="50"/>
    <cellStyle name="60% - Accent1 3" xfId="51"/>
    <cellStyle name="60% - Accent1 4" xfId="52"/>
    <cellStyle name="60% - Accent1 5" xfId="53"/>
    <cellStyle name="60% - Accent2 2" xfId="54"/>
    <cellStyle name="60% - Accent2 3" xfId="55"/>
    <cellStyle name="60% - Accent2 4" xfId="56"/>
    <cellStyle name="60% - Accent2 5" xfId="57"/>
    <cellStyle name="60% - Accent3 2" xfId="58"/>
    <cellStyle name="60% - Accent3 3" xfId="59"/>
    <cellStyle name="60% - Accent3 4" xfId="60"/>
    <cellStyle name="60% - Accent3 5" xfId="61"/>
    <cellStyle name="60% - Accent4 2" xfId="62"/>
    <cellStyle name="60% - Accent4 3" xfId="63"/>
    <cellStyle name="60% - Accent4 4" xfId="64"/>
    <cellStyle name="60% - Accent4 5" xfId="65"/>
    <cellStyle name="60% - Accent5 2" xfId="66"/>
    <cellStyle name="60% - Accent5 3" xfId="67"/>
    <cellStyle name="60% - Accent5 4" xfId="68"/>
    <cellStyle name="60% - Accent5 5" xfId="69"/>
    <cellStyle name="60% - Accent6 2" xfId="70"/>
    <cellStyle name="60% - Accent6 3" xfId="71"/>
    <cellStyle name="60% - Accent6 4" xfId="72"/>
    <cellStyle name="60% - Accent6 5" xfId="73"/>
    <cellStyle name="Accent1 2" xfId="74"/>
    <cellStyle name="Accent1 3" xfId="75"/>
    <cellStyle name="Accent1 4" xfId="76"/>
    <cellStyle name="Accent1 5" xfId="77"/>
    <cellStyle name="Accent2 2" xfId="78"/>
    <cellStyle name="Accent2 3" xfId="79"/>
    <cellStyle name="Accent2 4" xfId="80"/>
    <cellStyle name="Accent2 5" xfId="81"/>
    <cellStyle name="Accent3 2" xfId="82"/>
    <cellStyle name="Accent3 3" xfId="83"/>
    <cellStyle name="Accent3 4" xfId="84"/>
    <cellStyle name="Accent3 5" xfId="85"/>
    <cellStyle name="Accent4 2" xfId="86"/>
    <cellStyle name="Accent4 3" xfId="87"/>
    <cellStyle name="Accent4 4" xfId="88"/>
    <cellStyle name="Accent4 5" xfId="89"/>
    <cellStyle name="Accent5 2" xfId="90"/>
    <cellStyle name="Accent5 3" xfId="91"/>
    <cellStyle name="Accent5 4" xfId="92"/>
    <cellStyle name="Accent5 5" xfId="93"/>
    <cellStyle name="Accent6 2" xfId="94"/>
    <cellStyle name="Accent6 3" xfId="95"/>
    <cellStyle name="Accent6 4" xfId="96"/>
    <cellStyle name="Accent6 5" xfId="97"/>
    <cellStyle name="Bad 2" xfId="98"/>
    <cellStyle name="Bad 3" xfId="99"/>
    <cellStyle name="Bad 4" xfId="100"/>
    <cellStyle name="Bad 5" xfId="101"/>
    <cellStyle name="Calculation 2" xfId="102"/>
    <cellStyle name="Calculation 3" xfId="103"/>
    <cellStyle name="Calculation 4" xfId="104"/>
    <cellStyle name="Calculation 5" xfId="105"/>
    <cellStyle name="Check Cell 2" xfId="106"/>
    <cellStyle name="Check Cell 3" xfId="107"/>
    <cellStyle name="Check Cell 4" xfId="108"/>
    <cellStyle name="Check Cell 5" xfId="109"/>
    <cellStyle name="comma (0)" xfId="110"/>
    <cellStyle name="Explanatory Text 2" xfId="111"/>
    <cellStyle name="Explanatory Text 3" xfId="112"/>
    <cellStyle name="Explanatory Text 4" xfId="113"/>
    <cellStyle name="Explanatory Text 5" xfId="114"/>
    <cellStyle name="Good 2" xfId="115"/>
    <cellStyle name="Good 3" xfId="116"/>
    <cellStyle name="Good 4" xfId="117"/>
    <cellStyle name="Good 5" xfId="118"/>
    <cellStyle name="Heading 1 2" xfId="119"/>
    <cellStyle name="Heading 1 3" xfId="120"/>
    <cellStyle name="Heading 1 4" xfId="121"/>
    <cellStyle name="Heading 1 5" xfId="122"/>
    <cellStyle name="Heading 2 2" xfId="123"/>
    <cellStyle name="Heading 2 3" xfId="124"/>
    <cellStyle name="Heading 2 4" xfId="125"/>
    <cellStyle name="Heading 2 5" xfId="126"/>
    <cellStyle name="Heading 3 2" xfId="127"/>
    <cellStyle name="Heading 3 3" xfId="128"/>
    <cellStyle name="Heading 3 4" xfId="129"/>
    <cellStyle name="Heading 3 5" xfId="130"/>
    <cellStyle name="Heading 4 2" xfId="131"/>
    <cellStyle name="Heading 4 3" xfId="132"/>
    <cellStyle name="Heading 4 4" xfId="133"/>
    <cellStyle name="Heading 4 5" xfId="134"/>
    <cellStyle name="Input 2" xfId="135"/>
    <cellStyle name="Input 3" xfId="136"/>
    <cellStyle name="Input 4" xfId="137"/>
    <cellStyle name="Input 5" xfId="138"/>
    <cellStyle name="Linked Cell 2" xfId="139"/>
    <cellStyle name="Linked Cell 3" xfId="140"/>
    <cellStyle name="Linked Cell 4" xfId="141"/>
    <cellStyle name="Linked Cell 5" xfId="142"/>
    <cellStyle name="Neutral 2" xfId="143"/>
    <cellStyle name="Neutral 3" xfId="144"/>
    <cellStyle name="Neutral 4" xfId="145"/>
    <cellStyle name="Neutral 5" xfId="146"/>
    <cellStyle name="Normal" xfId="0" builtinId="0"/>
    <cellStyle name="Normal 2" xfId="147"/>
    <cellStyle name="Normal 2 2" xfId="148"/>
    <cellStyle name="Normal 2 3" xfId="149"/>
    <cellStyle name="Normal 2 4" xfId="150"/>
    <cellStyle name="Normal 2 5" xfId="151"/>
    <cellStyle name="Normal 4" xfId="152"/>
    <cellStyle name="Normal 5" xfId="153"/>
    <cellStyle name="Note 2" xfId="154"/>
    <cellStyle name="Note 3" xfId="155"/>
    <cellStyle name="Note 4" xfId="156"/>
    <cellStyle name="Note 5" xfId="157"/>
    <cellStyle name="Output 2" xfId="158"/>
    <cellStyle name="Output 3" xfId="159"/>
    <cellStyle name="Output 4" xfId="160"/>
    <cellStyle name="Output 5" xfId="161"/>
    <cellStyle name="Percent" xfId="1" builtinId="5"/>
    <cellStyle name="Percent 2" xfId="162"/>
    <cellStyle name="Title 2" xfId="163"/>
    <cellStyle name="Title 3" xfId="164"/>
    <cellStyle name="Title 4" xfId="165"/>
    <cellStyle name="Title 5" xfId="166"/>
    <cellStyle name="Total 2" xfId="167"/>
    <cellStyle name="Total 3" xfId="168"/>
    <cellStyle name="Total 4" xfId="169"/>
    <cellStyle name="Total 5" xfId="170"/>
    <cellStyle name="Warning Text 2" xfId="171"/>
    <cellStyle name="Warning Text 3" xfId="172"/>
    <cellStyle name="Warning Text 4" xfId="173"/>
    <cellStyle name="Warning Text 5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se%20Studies/Corporate%20Finance/QuickDash/QuickDas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Case%20Studies/Corporate%20Finance/QuickDash/QuickDash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QUICKDASH/QuickDash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QuickDash%20-%20Exhibits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s"/>
      <sheetName val="ROIC"/>
      <sheetName val="Cash Flow"/>
      <sheetName val="Revenue "/>
      <sheetName val="Margin &amp; Inventory"/>
      <sheetName val="NACS Data"/>
      <sheetName val="Model1"/>
      <sheetName val="Model2"/>
      <sheetName val="Consumer"/>
      <sheetName val="Demographics"/>
      <sheetName val="E0"/>
      <sheetName val="E1"/>
      <sheetName val="E2"/>
      <sheetName val="E3"/>
      <sheetName val="E4"/>
      <sheetName val="E5"/>
      <sheetName val="A1"/>
      <sheetName val="A2"/>
      <sheetName val="A3"/>
      <sheetName val="Steps"/>
      <sheetName val="Sources"/>
      <sheetName val="E1 (2)"/>
      <sheetName val="E2 (2)"/>
      <sheetName val="E3 (2)"/>
      <sheetName val="E4 (2)"/>
      <sheetName val="E5 (2)"/>
    </sheetNames>
    <sheetDataSet>
      <sheetData sheetId="0">
        <row r="2">
          <cell r="A2" t="str">
            <v>QuickDash</v>
          </cell>
        </row>
        <row r="6">
          <cell r="B6">
            <v>2010</v>
          </cell>
        </row>
      </sheetData>
      <sheetData sheetId="1"/>
      <sheetData sheetId="2"/>
      <sheetData sheetId="3"/>
      <sheetData sheetId="4"/>
      <sheetData sheetId="5">
        <row r="6">
          <cell r="B6" t="str">
            <v>Category</v>
          </cell>
          <cell r="C6">
            <v>2010</v>
          </cell>
          <cell r="D6">
            <v>2011</v>
          </cell>
          <cell r="E6" t="str">
            <v>2012 Rev</v>
          </cell>
          <cell r="F6">
            <v>0</v>
          </cell>
          <cell r="G6" t="str">
            <v>2012 GM</v>
          </cell>
          <cell r="H6" t="str">
            <v>GM</v>
          </cell>
          <cell r="I6">
            <v>0</v>
          </cell>
          <cell r="J6">
            <v>2011</v>
          </cell>
          <cell r="K6" t="str">
            <v>2012 Rev</v>
          </cell>
          <cell r="L6" t="str">
            <v>Average</v>
          </cell>
        </row>
        <row r="7">
          <cell r="B7" t="str">
            <v>Cigarettes</v>
          </cell>
          <cell r="C7">
            <v>475256</v>
          </cell>
          <cell r="D7">
            <v>472889</v>
          </cell>
          <cell r="E7">
            <v>467766</v>
          </cell>
          <cell r="F7">
            <v>0</v>
          </cell>
          <cell r="G7">
            <v>75905</v>
          </cell>
          <cell r="H7">
            <v>0.16200000000000001</v>
          </cell>
          <cell r="J7">
            <v>-4.9804736815526329E-3</v>
          </cell>
          <cell r="K7">
            <v>-1.0833409108691461E-2</v>
          </cell>
          <cell r="L7">
            <v>-7.9069413951220469E-3</v>
          </cell>
        </row>
        <row r="8">
          <cell r="B8" t="str">
            <v>Other Tobacco</v>
          </cell>
          <cell r="C8">
            <v>65675</v>
          </cell>
          <cell r="D8">
            <v>69352</v>
          </cell>
          <cell r="E8">
            <v>72889</v>
          </cell>
          <cell r="F8">
            <v>0</v>
          </cell>
          <cell r="G8">
            <v>22538</v>
          </cell>
          <cell r="H8">
            <v>0.309</v>
          </cell>
          <cell r="J8">
            <v>5.5987818804720257E-2</v>
          </cell>
          <cell r="K8">
            <v>5.1000692121351943E-2</v>
          </cell>
          <cell r="L8">
            <v>5.34942554630361E-2</v>
          </cell>
        </row>
        <row r="9">
          <cell r="B9" t="str">
            <v>Beer</v>
          </cell>
          <cell r="C9">
            <v>187023</v>
          </cell>
          <cell r="D9">
            <v>193437</v>
          </cell>
          <cell r="E9">
            <v>204327</v>
          </cell>
          <cell r="F9">
            <v>0</v>
          </cell>
          <cell r="G9">
            <v>40415</v>
          </cell>
          <cell r="H9">
            <v>0.19800000000000001</v>
          </cell>
          <cell r="J9">
            <v>3.42952471086444E-2</v>
          </cell>
          <cell r="K9">
            <v>5.6297399153212746E-2</v>
          </cell>
          <cell r="L9">
            <v>4.5296323130928573E-2</v>
          </cell>
        </row>
        <row r="10">
          <cell r="B10" t="str">
            <v>Wine</v>
          </cell>
          <cell r="C10">
            <v>7174</v>
          </cell>
          <cell r="D10">
            <v>7650</v>
          </cell>
          <cell r="E10">
            <v>8186</v>
          </cell>
          <cell r="F10">
            <v>0</v>
          </cell>
          <cell r="G10">
            <v>2344</v>
          </cell>
          <cell r="H10">
            <v>0.28599999999999998</v>
          </cell>
          <cell r="J10">
            <v>6.6350710900473953E-2</v>
          </cell>
          <cell r="K10">
            <v>7.0065359477124112E-2</v>
          </cell>
          <cell r="L10">
            <v>6.8208035188799032E-2</v>
          </cell>
        </row>
        <row r="11">
          <cell r="B11" t="str">
            <v>Liquor</v>
          </cell>
          <cell r="C11">
            <v>42269</v>
          </cell>
          <cell r="D11">
            <v>44084</v>
          </cell>
          <cell r="E11">
            <v>48236</v>
          </cell>
          <cell r="F11">
            <v>0</v>
          </cell>
          <cell r="G11">
            <v>11844</v>
          </cell>
          <cell r="H11">
            <v>0.246</v>
          </cell>
          <cell r="J11">
            <v>4.2939269914121558E-2</v>
          </cell>
          <cell r="K11">
            <v>9.4183830868342255E-2</v>
          </cell>
          <cell r="L11">
            <v>6.8561550391231907E-2</v>
          </cell>
        </row>
        <row r="12">
          <cell r="B12" t="str">
            <v>Packaged Beverages</v>
          </cell>
          <cell r="C12">
            <v>183733</v>
          </cell>
          <cell r="D12">
            <v>195282</v>
          </cell>
          <cell r="E12">
            <v>207891</v>
          </cell>
          <cell r="F12">
            <v>0</v>
          </cell>
          <cell r="G12">
            <v>90746</v>
          </cell>
          <cell r="H12">
            <v>0.437</v>
          </cell>
          <cell r="J12">
            <v>6.2857516069513952E-2</v>
          </cell>
          <cell r="K12">
            <v>6.4568162964328435E-2</v>
          </cell>
          <cell r="L12">
            <v>6.3712839516921194E-2</v>
          </cell>
        </row>
        <row r="13">
          <cell r="B13" t="str">
            <v>Candy</v>
          </cell>
          <cell r="C13">
            <v>45632</v>
          </cell>
          <cell r="D13">
            <v>48383</v>
          </cell>
          <cell r="E13">
            <v>51793</v>
          </cell>
          <cell r="F13">
            <v>0</v>
          </cell>
          <cell r="G13">
            <v>27234</v>
          </cell>
          <cell r="H13">
            <v>0.52600000000000002</v>
          </cell>
          <cell r="J13">
            <v>6.0286640953716608E-2</v>
          </cell>
          <cell r="K13">
            <v>7.0479300580782445E-2</v>
          </cell>
          <cell r="L13">
            <v>6.5382970767249526E-2</v>
          </cell>
        </row>
        <row r="14">
          <cell r="B14" t="str">
            <v>Salty Snacks</v>
          </cell>
          <cell r="C14">
            <v>52967</v>
          </cell>
          <cell r="D14">
            <v>57752</v>
          </cell>
          <cell r="E14">
            <v>63449</v>
          </cell>
          <cell r="F14">
            <v>0</v>
          </cell>
          <cell r="G14">
            <v>27014</v>
          </cell>
          <cell r="H14">
            <v>0.42599999999999999</v>
          </cell>
          <cell r="J14">
            <v>9.0339267846017313E-2</v>
          </cell>
          <cell r="K14">
            <v>9.8645934339936181E-2</v>
          </cell>
          <cell r="L14">
            <v>9.4492601092976747E-2</v>
          </cell>
        </row>
        <row r="15">
          <cell r="B15" t="str">
            <v>Packaged Sweet Snacks</v>
          </cell>
          <cell r="C15">
            <v>23780</v>
          </cell>
          <cell r="D15">
            <v>25629</v>
          </cell>
          <cell r="E15">
            <v>27636</v>
          </cell>
          <cell r="F15">
            <v>0</v>
          </cell>
          <cell r="G15">
            <v>11226</v>
          </cell>
          <cell r="H15">
            <v>0.40600000000000003</v>
          </cell>
          <cell r="J15">
            <v>7.7754415475189242E-2</v>
          </cell>
          <cell r="K15">
            <v>7.8309727262085849E-2</v>
          </cell>
          <cell r="L15">
            <v>7.8032071368637546E-2</v>
          </cell>
        </row>
        <row r="16">
          <cell r="B16" t="str">
            <v>Alternative Snacks</v>
          </cell>
          <cell r="C16">
            <v>12305</v>
          </cell>
          <cell r="D16">
            <v>14098</v>
          </cell>
          <cell r="E16">
            <v>16005</v>
          </cell>
          <cell r="F16">
            <v>0</v>
          </cell>
          <cell r="G16">
            <v>7241</v>
          </cell>
          <cell r="H16">
            <v>0.45200000000000001</v>
          </cell>
          <cell r="J16">
            <v>0.14571312474603815</v>
          </cell>
          <cell r="K16">
            <v>0.13526741381756269</v>
          </cell>
          <cell r="L16">
            <v>0.14049026928180042</v>
          </cell>
        </row>
        <row r="17">
          <cell r="B17" t="str">
            <v>Frozen Food</v>
          </cell>
          <cell r="C17">
            <v>4537</v>
          </cell>
          <cell r="D17">
            <v>4760</v>
          </cell>
          <cell r="E17">
            <v>4629</v>
          </cell>
          <cell r="F17">
            <v>0</v>
          </cell>
          <cell r="G17">
            <v>2120</v>
          </cell>
          <cell r="H17">
            <v>0.45800000000000002</v>
          </cell>
          <cell r="J17">
            <v>4.9151421644258342E-2</v>
          </cell>
          <cell r="K17">
            <v>-2.7521008403361358E-2</v>
          </cell>
          <cell r="L17">
            <v>1.0815206620448492E-2</v>
          </cell>
        </row>
        <row r="18">
          <cell r="B18" t="str">
            <v>Packaged Ice Cream</v>
          </cell>
          <cell r="C18">
            <v>15740</v>
          </cell>
          <cell r="D18">
            <v>16905</v>
          </cell>
          <cell r="E18">
            <v>18237</v>
          </cell>
          <cell r="F18">
            <v>0</v>
          </cell>
          <cell r="G18">
            <v>8101</v>
          </cell>
          <cell r="H18">
            <v>0.44400000000000001</v>
          </cell>
          <cell r="J18">
            <v>7.4015247776366033E-2</v>
          </cell>
          <cell r="K18">
            <v>7.8793256433008052E-2</v>
          </cell>
          <cell r="L18">
            <v>7.6404252104687043E-2</v>
          </cell>
        </row>
        <row r="19">
          <cell r="B19" t="str">
            <v>Ice</v>
          </cell>
          <cell r="C19">
            <v>12051</v>
          </cell>
          <cell r="D19">
            <v>13087</v>
          </cell>
          <cell r="E19">
            <v>14056</v>
          </cell>
          <cell r="F19">
            <v>0</v>
          </cell>
          <cell r="G19">
            <v>10192</v>
          </cell>
          <cell r="H19">
            <v>0.72499999999999998</v>
          </cell>
          <cell r="J19">
            <v>8.5967969463115024E-2</v>
          </cell>
          <cell r="K19">
            <v>7.4042943378925585E-2</v>
          </cell>
          <cell r="L19">
            <v>8.0005456421020305E-2</v>
          </cell>
        </row>
        <row r="20">
          <cell r="B20" t="str">
            <v>Edible Grocery</v>
          </cell>
          <cell r="C20">
            <v>21225</v>
          </cell>
          <cell r="D20">
            <v>20427</v>
          </cell>
          <cell r="E20">
            <v>20439</v>
          </cell>
          <cell r="F20">
            <v>0</v>
          </cell>
          <cell r="G20">
            <v>8937</v>
          </cell>
          <cell r="H20">
            <v>0.437</v>
          </cell>
          <cell r="J20">
            <v>-3.7597173144876317E-2</v>
          </cell>
          <cell r="K20">
            <v>5.8745777647239983E-4</v>
          </cell>
          <cell r="L20">
            <v>-1.8504857684201959E-2</v>
          </cell>
        </row>
        <row r="21">
          <cell r="B21" t="str">
            <v>Non-Edible Grocery</v>
          </cell>
          <cell r="C21">
            <v>6159</v>
          </cell>
          <cell r="D21">
            <v>5384</v>
          </cell>
          <cell r="E21">
            <v>5837</v>
          </cell>
          <cell r="F21">
            <v>0</v>
          </cell>
          <cell r="G21">
            <v>2438</v>
          </cell>
          <cell r="H21">
            <v>0.41799999999999998</v>
          </cell>
          <cell r="J21">
            <v>-0.1258321156031823</v>
          </cell>
          <cell r="K21">
            <v>8.4138187221396654E-2</v>
          </cell>
          <cell r="L21">
            <v>-2.0846964190892825E-2</v>
          </cell>
        </row>
        <row r="22">
          <cell r="B22" t="str">
            <v>Perishable Grocery</v>
          </cell>
          <cell r="C22">
            <v>4827</v>
          </cell>
          <cell r="D22">
            <v>4805</v>
          </cell>
          <cell r="E22">
            <v>4648</v>
          </cell>
          <cell r="F22">
            <v>0</v>
          </cell>
          <cell r="G22">
            <v>2087</v>
          </cell>
          <cell r="H22">
            <v>0.44900000000000001</v>
          </cell>
          <cell r="J22">
            <v>-4.557696291692559E-3</v>
          </cell>
          <cell r="K22">
            <v>-3.2674297606659741E-2</v>
          </cell>
          <cell r="L22">
            <v>-1.861599694917615E-2</v>
          </cell>
        </row>
        <row r="23">
          <cell r="B23" t="str">
            <v>Fluid Milk Products</v>
          </cell>
          <cell r="C23">
            <v>29430</v>
          </cell>
          <cell r="D23">
            <v>30905</v>
          </cell>
          <cell r="E23">
            <v>31435</v>
          </cell>
          <cell r="F23">
            <v>0</v>
          </cell>
          <cell r="G23">
            <v>8506</v>
          </cell>
          <cell r="H23">
            <v>0.27100000000000002</v>
          </cell>
          <cell r="J23">
            <v>5.0118926265715347E-2</v>
          </cell>
          <cell r="K23">
            <v>1.7149328587607204E-2</v>
          </cell>
          <cell r="L23">
            <v>3.3634127426661276E-2</v>
          </cell>
        </row>
        <row r="24">
          <cell r="B24" t="str">
            <v>Other Dairy</v>
          </cell>
          <cell r="C24">
            <v>18547</v>
          </cell>
          <cell r="D24">
            <v>16861</v>
          </cell>
          <cell r="E24">
            <v>17890</v>
          </cell>
          <cell r="F24">
            <v>0</v>
          </cell>
          <cell r="G24">
            <v>7351</v>
          </cell>
          <cell r="H24">
            <v>0.41099999999999998</v>
          </cell>
          <cell r="J24">
            <v>-9.0904189356769249E-2</v>
          </cell>
          <cell r="K24">
            <v>6.1028408753929231E-2</v>
          </cell>
          <cell r="L24">
            <v>-1.4937890301420009E-2</v>
          </cell>
        </row>
        <row r="25">
          <cell r="B25" t="str">
            <v>Packaged Bread</v>
          </cell>
          <cell r="C25">
            <v>12908</v>
          </cell>
          <cell r="D25">
            <v>13155</v>
          </cell>
          <cell r="E25">
            <v>13380</v>
          </cell>
          <cell r="F25">
            <v>0</v>
          </cell>
          <cell r="G25">
            <v>4100</v>
          </cell>
          <cell r="H25">
            <v>0.30599999999999999</v>
          </cell>
          <cell r="J25">
            <v>1.9135419894638961E-2</v>
          </cell>
          <cell r="K25">
            <v>1.7103762827822111E-2</v>
          </cell>
          <cell r="L25">
            <v>1.8119591361230536E-2</v>
          </cell>
        </row>
        <row r="26">
          <cell r="B26" t="str">
            <v>Health and Beauty Care</v>
          </cell>
          <cell r="C26">
            <v>15794</v>
          </cell>
          <cell r="D26">
            <v>16326</v>
          </cell>
          <cell r="E26">
            <v>16510</v>
          </cell>
          <cell r="F26">
            <v>0</v>
          </cell>
          <cell r="G26">
            <v>9050</v>
          </cell>
          <cell r="H26">
            <v>0.54800000000000004</v>
          </cell>
          <cell r="J26">
            <v>3.3683677345827556E-2</v>
          </cell>
          <cell r="K26">
            <v>1.1270366286904254E-2</v>
          </cell>
          <cell r="L26">
            <v>2.2477021816365905E-2</v>
          </cell>
        </row>
        <row r="27">
          <cell r="B27" t="str">
            <v>Automotive Products</v>
          </cell>
          <cell r="C27">
            <v>10276</v>
          </cell>
          <cell r="D27">
            <v>10547</v>
          </cell>
          <cell r="E27">
            <v>10675</v>
          </cell>
          <cell r="F27">
            <v>0</v>
          </cell>
          <cell r="G27">
            <v>4866</v>
          </cell>
          <cell r="H27">
            <v>0.45600000000000002</v>
          </cell>
          <cell r="J27">
            <v>2.6372129233164676E-2</v>
          </cell>
          <cell r="K27">
            <v>1.2136152460415328E-2</v>
          </cell>
          <cell r="L27">
            <v>1.9254140846790002E-2</v>
          </cell>
        </row>
        <row r="28">
          <cell r="B28" t="str">
            <v>Publications</v>
          </cell>
          <cell r="C28">
            <v>14920</v>
          </cell>
          <cell r="D28">
            <v>14844</v>
          </cell>
          <cell r="E28">
            <v>14162</v>
          </cell>
          <cell r="F28">
            <v>0</v>
          </cell>
          <cell r="G28">
            <v>3827</v>
          </cell>
          <cell r="H28">
            <v>0.27</v>
          </cell>
          <cell r="J28">
            <v>-5.0938337801608169E-3</v>
          </cell>
          <cell r="K28">
            <v>-4.5944489355968732E-2</v>
          </cell>
          <cell r="L28">
            <v>-2.5519161568064774E-2</v>
          </cell>
        </row>
        <row r="29">
          <cell r="B29" t="str">
            <v>General Merchandise</v>
          </cell>
          <cell r="C29">
            <v>62864</v>
          </cell>
          <cell r="D29">
            <v>61624</v>
          </cell>
          <cell r="E29">
            <v>62485</v>
          </cell>
          <cell r="F29">
            <v>0</v>
          </cell>
          <cell r="G29">
            <v>26691</v>
          </cell>
          <cell r="H29">
            <v>0.42699999999999999</v>
          </cell>
          <cell r="J29">
            <v>-1.9725120895902282E-2</v>
          </cell>
          <cell r="K29">
            <v>1.3971829157471083E-2</v>
          </cell>
          <cell r="L29">
            <v>-2.8766458692155994E-3</v>
          </cell>
        </row>
      </sheetData>
      <sheetData sheetId="6">
        <row r="7">
          <cell r="K7">
            <v>0</v>
          </cell>
        </row>
      </sheetData>
      <sheetData sheetId="7">
        <row r="7">
          <cell r="D7">
            <v>0.45200000000000001</v>
          </cell>
        </row>
      </sheetData>
      <sheetData sheetId="8">
        <row r="8">
          <cell r="H8">
            <v>0.2471601772338044</v>
          </cell>
        </row>
      </sheetData>
      <sheetData sheetId="9">
        <row r="6">
          <cell r="B6" t="str">
            <v>Elderly</v>
          </cell>
        </row>
        <row r="7">
          <cell r="B7" t="str">
            <v>White Col</v>
          </cell>
        </row>
        <row r="8">
          <cell r="B8" t="str">
            <v>Stay Home</v>
          </cell>
        </row>
        <row r="9">
          <cell r="B9" t="str">
            <v>Blue Col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7">
          <cell r="B27">
            <v>0</v>
          </cell>
        </row>
        <row r="28">
          <cell r="B28">
            <v>50</v>
          </cell>
        </row>
        <row r="29">
          <cell r="B29">
            <v>200</v>
          </cell>
        </row>
        <row r="30">
          <cell r="B30">
            <v>500</v>
          </cell>
        </row>
        <row r="31">
          <cell r="B31">
            <v>800</v>
          </cell>
        </row>
        <row r="32">
          <cell r="B32">
            <v>800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CS"/>
      <sheetName val="Consumer"/>
      <sheetName val="Sample"/>
      <sheetName val="QDash"/>
      <sheetName val="Capital"/>
      <sheetName val="Background"/>
      <sheetName val="Revenue"/>
      <sheetName val="E1"/>
      <sheetName val="E1a"/>
      <sheetName val="E2"/>
      <sheetName val="E3"/>
      <sheetName val="E4"/>
      <sheetName val="E5"/>
    </sheetNames>
    <sheetDataSet>
      <sheetData sheetId="0"/>
      <sheetData sheetId="1"/>
      <sheetData sheetId="2"/>
      <sheetData sheetId="3"/>
      <sheetData sheetId="4">
        <row r="8">
          <cell r="X8" t="str">
            <v>Cigarette</v>
          </cell>
          <cell r="Y8">
            <v>14.062870036024364</v>
          </cell>
        </row>
        <row r="9">
          <cell r="X9" t="str">
            <v>Beer/Wine</v>
          </cell>
          <cell r="Y9">
            <v>18.43242826335414</v>
          </cell>
        </row>
        <row r="10">
          <cell r="X10" t="str">
            <v xml:space="preserve">Packaged Beverage </v>
          </cell>
          <cell r="Y10">
            <v>14.929866629821845</v>
          </cell>
        </row>
        <row r="11">
          <cell r="X11" t="str">
            <v>Candy</v>
          </cell>
          <cell r="Y11">
            <v>5.0121323763467052</v>
          </cell>
        </row>
        <row r="12">
          <cell r="X12" t="str">
            <v>Fluid Milk</v>
          </cell>
          <cell r="Y12">
            <v>36.656822779880862</v>
          </cell>
        </row>
        <row r="14">
          <cell r="X14" t="str">
            <v>xSmall</v>
          </cell>
          <cell r="Y14">
            <v>0.2</v>
          </cell>
        </row>
        <row r="15">
          <cell r="X15" t="str">
            <v>Small</v>
          </cell>
          <cell r="Y15">
            <v>0.5</v>
          </cell>
        </row>
        <row r="16">
          <cell r="X16" t="str">
            <v>Medium</v>
          </cell>
          <cell r="Y16">
            <v>1</v>
          </cell>
        </row>
        <row r="17">
          <cell r="X17" t="str">
            <v>Large</v>
          </cell>
          <cell r="Y17">
            <v>1.5</v>
          </cell>
        </row>
      </sheetData>
      <sheetData sheetId="5">
        <row r="6">
          <cell r="B6" t="str">
            <v>A</v>
          </cell>
        </row>
        <row r="7">
          <cell r="B7" t="str">
            <v>B</v>
          </cell>
        </row>
        <row r="8">
          <cell r="B8" t="str">
            <v>C</v>
          </cell>
        </row>
        <row r="9">
          <cell r="B9" t="str">
            <v>D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CS"/>
      <sheetName val="Model"/>
      <sheetName val="Sheet2"/>
      <sheetName val="E1-1"/>
      <sheetName val="E1-2 (2)"/>
      <sheetName val="E1-2"/>
      <sheetName val="E3"/>
      <sheetName val="Steps"/>
      <sheetName val="A1"/>
      <sheetName val="A2"/>
    </sheetNames>
    <sheetDataSet>
      <sheetData sheetId="0">
        <row r="7">
          <cell r="C7" t="str">
            <v>Alternative Snacks</v>
          </cell>
          <cell r="D7" t="str">
            <v>Candy</v>
          </cell>
          <cell r="E7" t="str">
            <v>Small</v>
          </cell>
          <cell r="F7">
            <v>15960</v>
          </cell>
          <cell r="G7">
            <v>7285</v>
          </cell>
          <cell r="I7">
            <v>1.1391082409770636E-2</v>
          </cell>
          <cell r="J7">
            <v>1.1391082409770636E-2</v>
          </cell>
          <cell r="K7">
            <v>0.14046925206490046</v>
          </cell>
          <cell r="L7">
            <v>0.45645363408521306</v>
          </cell>
          <cell r="M7">
            <v>0.59883028469067068</v>
          </cell>
        </row>
        <row r="8">
          <cell r="C8" t="str">
            <v>Automotive Products</v>
          </cell>
          <cell r="D8" t="str">
            <v>Candy</v>
          </cell>
          <cell r="E8" t="str">
            <v>Medium</v>
          </cell>
          <cell r="F8">
            <v>10635</v>
          </cell>
          <cell r="G8">
            <v>4819</v>
          </cell>
          <cell r="I8">
            <v>7.5904863050069377E-3</v>
          </cell>
          <cell r="J8">
            <v>1.8981568714777575E-2</v>
          </cell>
          <cell r="K8">
            <v>1.9242599719483611E-2</v>
          </cell>
          <cell r="L8">
            <v>0.45312646920545369</v>
          </cell>
          <cell r="M8">
            <v>0.24997295538270567</v>
          </cell>
        </row>
        <row r="9">
          <cell r="C9" t="str">
            <v>Beer</v>
          </cell>
          <cell r="D9" t="str">
            <v>Beer/Wine</v>
          </cell>
          <cell r="E9" t="str">
            <v>Large</v>
          </cell>
          <cell r="F9">
            <v>203807</v>
          </cell>
          <cell r="G9">
            <v>40592</v>
          </cell>
          <cell r="I9">
            <v>0.14546255217344137</v>
          </cell>
          <cell r="J9">
            <v>0.16444412088821894</v>
          </cell>
          <cell r="K9">
            <v>4.5296304478755545E-2</v>
          </cell>
          <cell r="L9">
            <v>0.19916882148306977</v>
          </cell>
          <cell r="M9">
            <v>0.20760779919911754</v>
          </cell>
        </row>
        <row r="10">
          <cell r="C10" t="str">
            <v>Candy</v>
          </cell>
          <cell r="D10" t="str">
            <v>Candy</v>
          </cell>
          <cell r="E10" t="str">
            <v>Small</v>
          </cell>
          <cell r="F10">
            <v>51635</v>
          </cell>
          <cell r="G10">
            <v>27318</v>
          </cell>
          <cell r="I10">
            <v>3.6853291994267345E-2</v>
          </cell>
          <cell r="J10">
            <v>0.20129741288248629</v>
          </cell>
          <cell r="K10">
            <v>6.5380465644988339E-2</v>
          </cell>
          <cell r="L10">
            <v>0.52905974629611696</v>
          </cell>
          <cell r="M10">
            <v>0.59746200532186422</v>
          </cell>
        </row>
        <row r="11">
          <cell r="C11" t="str">
            <v>Cigarettes</v>
          </cell>
          <cell r="D11" t="str">
            <v>Cigarette</v>
          </cell>
          <cell r="E11" t="str">
            <v>xSmall</v>
          </cell>
          <cell r="F11">
            <v>468664</v>
          </cell>
          <cell r="G11">
            <v>76203</v>
          </cell>
          <cell r="I11">
            <v>0.33449813574515952</v>
          </cell>
          <cell r="J11">
            <v>0.53579554862764578</v>
          </cell>
          <cell r="K11">
            <v>-7.9073024483717891E-3</v>
          </cell>
          <cell r="L11">
            <v>0.16259623098851203</v>
          </cell>
          <cell r="M11">
            <v>0.72383834191406393</v>
          </cell>
        </row>
        <row r="12">
          <cell r="C12" t="str">
            <v>Edible Grocery</v>
          </cell>
          <cell r="D12" t="str">
            <v>Fluid Milk</v>
          </cell>
          <cell r="E12" t="str">
            <v>Medium</v>
          </cell>
          <cell r="F12">
            <v>20498</v>
          </cell>
          <cell r="G12">
            <v>8984</v>
          </cell>
          <cell r="I12">
            <v>1.4629975390694142E-2</v>
          </cell>
          <cell r="J12">
            <v>0.55042552401833988</v>
          </cell>
          <cell r="K12">
            <v>-1.8500766453971029E-2</v>
          </cell>
          <cell r="L12">
            <v>0.43828666211337691</v>
          </cell>
          <cell r="M12">
            <v>1.8189306417184703</v>
          </cell>
        </row>
        <row r="13">
          <cell r="C13" t="str">
            <v>Fluid Milk Products</v>
          </cell>
          <cell r="D13" t="str">
            <v>Fluid Milk</v>
          </cell>
          <cell r="E13" t="str">
            <v>Large</v>
          </cell>
          <cell r="F13">
            <v>31370</v>
          </cell>
          <cell r="G13">
            <v>8567</v>
          </cell>
          <cell r="I13">
            <v>2.2389614987124367E-2</v>
          </cell>
          <cell r="J13">
            <v>0.57281513900546421</v>
          </cell>
          <cell r="K13">
            <v>3.3642599332498579E-2</v>
          </cell>
          <cell r="L13">
            <v>0.27309531399426201</v>
          </cell>
          <cell r="M13">
            <v>0.63920777898164405</v>
          </cell>
        </row>
        <row r="14">
          <cell r="C14" t="str">
            <v>Frozen Food</v>
          </cell>
          <cell r="D14" t="str">
            <v>Fluid Milk</v>
          </cell>
          <cell r="E14" t="str">
            <v>Large</v>
          </cell>
          <cell r="F14">
            <v>4642</v>
          </cell>
          <cell r="G14">
            <v>2101</v>
          </cell>
          <cell r="I14">
            <v>3.3131205855987029E-3</v>
          </cell>
          <cell r="J14">
            <v>0.57612825959106295</v>
          </cell>
          <cell r="K14">
            <v>1.0755549041373214E-2</v>
          </cell>
          <cell r="L14">
            <v>0.45260663507109006</v>
          </cell>
          <cell r="M14">
            <v>1.4460113493458764</v>
          </cell>
        </row>
        <row r="15">
          <cell r="C15" t="str">
            <v>General Merchandise</v>
          </cell>
          <cell r="D15" t="str">
            <v>Candy</v>
          </cell>
          <cell r="E15" t="str">
            <v>Medium</v>
          </cell>
          <cell r="F15">
            <v>62306</v>
          </cell>
          <cell r="G15">
            <v>26548</v>
          </cell>
          <cell r="I15">
            <v>4.4469472470123388E-2</v>
          </cell>
          <cell r="J15">
            <v>0.62059773206118629</v>
          </cell>
          <cell r="K15">
            <v>-2.8746276364584045E-3</v>
          </cell>
          <cell r="L15">
            <v>0.42609058517638748</v>
          </cell>
          <cell r="M15">
            <v>0.21169157787647816</v>
          </cell>
        </row>
        <row r="16">
          <cell r="C16" t="str">
            <v>Health and Beauty Care</v>
          </cell>
          <cell r="D16" t="str">
            <v>Candy</v>
          </cell>
          <cell r="E16" t="str">
            <v>Medium</v>
          </cell>
          <cell r="F16">
            <v>16475</v>
          </cell>
          <cell r="G16">
            <v>9042</v>
          </cell>
          <cell r="I16">
            <v>1.1758651798306468E-2</v>
          </cell>
          <cell r="J16">
            <v>0.63235638385949278</v>
          </cell>
          <cell r="K16">
            <v>2.2473585061184687E-2</v>
          </cell>
          <cell r="L16">
            <v>0.54883156297420332</v>
          </cell>
          <cell r="M16">
            <v>0.30584179347940288</v>
          </cell>
        </row>
        <row r="17">
          <cell r="C17" t="str">
            <v>Ice</v>
          </cell>
          <cell r="D17" t="str">
            <v>Fluid Milk</v>
          </cell>
          <cell r="E17" t="str">
            <v>Medium</v>
          </cell>
          <cell r="F17">
            <v>13996</v>
          </cell>
          <cell r="G17">
            <v>10260</v>
          </cell>
          <cell r="I17">
            <v>9.9893226445582593E-3</v>
          </cell>
          <cell r="J17">
            <v>0.64234570650405098</v>
          </cell>
          <cell r="K17">
            <v>8.0029733041170559E-2</v>
          </cell>
          <cell r="L17">
            <v>0.73306659045441558</v>
          </cell>
          <cell r="M17">
            <v>3.4581321053863996</v>
          </cell>
        </row>
        <row r="18">
          <cell r="C18" t="str">
            <v>Liquor</v>
          </cell>
          <cell r="D18" t="str">
            <v>Beer/Wine</v>
          </cell>
          <cell r="E18" t="str">
            <v>Medium</v>
          </cell>
          <cell r="F18">
            <v>47869</v>
          </cell>
          <cell r="G18">
            <v>11575</v>
          </cell>
          <cell r="I18">
            <v>3.416539623266357E-2</v>
          </cell>
          <cell r="J18">
            <v>0.67651110273671455</v>
          </cell>
          <cell r="K18">
            <v>6.855086952478584E-2</v>
          </cell>
          <cell r="L18">
            <v>0.24180576155758424</v>
          </cell>
          <cell r="M18">
            <v>0.47076252914306693</v>
          </cell>
        </row>
        <row r="19">
          <cell r="C19" t="str">
            <v>Non-Edible Grocery</v>
          </cell>
          <cell r="D19" t="str">
            <v>Candy</v>
          </cell>
          <cell r="E19" t="str">
            <v>Medium</v>
          </cell>
          <cell r="F19">
            <v>5807</v>
          </cell>
          <cell r="G19">
            <v>2398</v>
          </cell>
          <cell r="I19">
            <v>4.1446125033545167E-3</v>
          </cell>
          <cell r="J19">
            <v>0.68065571524006907</v>
          </cell>
          <cell r="K19">
            <v>-2.0801643662179736E-2</v>
          </cell>
          <cell r="L19">
            <v>0.41294988806612709</v>
          </cell>
          <cell r="M19">
            <v>0.1806901254613886</v>
          </cell>
        </row>
        <row r="20">
          <cell r="C20" t="str">
            <v>Other Dairy</v>
          </cell>
          <cell r="D20" t="str">
            <v>Fluid Milk</v>
          </cell>
          <cell r="E20" t="str">
            <v>Large</v>
          </cell>
          <cell r="F20">
            <v>17863</v>
          </cell>
          <cell r="G20">
            <v>7386</v>
          </cell>
          <cell r="I20">
            <v>1.2749304829933137E-2</v>
          </cell>
          <cell r="J20">
            <v>0.69340502007000215</v>
          </cell>
          <cell r="K20">
            <v>-1.493984891301231E-2</v>
          </cell>
          <cell r="L20">
            <v>0.41348037843587304</v>
          </cell>
          <cell r="M20">
            <v>1.1284649206985784</v>
          </cell>
        </row>
        <row r="21">
          <cell r="C21" t="str">
            <v>Other Tobacco</v>
          </cell>
          <cell r="D21" t="str">
            <v>Cigarette</v>
          </cell>
          <cell r="E21" t="str">
            <v>Small</v>
          </cell>
          <cell r="F21">
            <v>72589</v>
          </cell>
          <cell r="G21">
            <v>22468</v>
          </cell>
          <cell r="I21">
            <v>5.1808726882383506E-2</v>
          </cell>
          <cell r="J21">
            <v>0.74521374695238563</v>
          </cell>
          <cell r="K21">
            <v>5.3491817306277611E-2</v>
          </cell>
          <cell r="L21">
            <v>0.30952348151923847</v>
          </cell>
          <cell r="M21">
            <v>0.89643127219113072</v>
          </cell>
        </row>
        <row r="22">
          <cell r="C22" t="str">
            <v>Packaged Beverages</v>
          </cell>
          <cell r="D22" t="str">
            <v xml:space="preserve">Packaged Beverage </v>
          </cell>
          <cell r="E22" t="str">
            <v>Large</v>
          </cell>
          <cell r="F22">
            <v>207385</v>
          </cell>
          <cell r="G22">
            <v>90857</v>
          </cell>
          <cell r="I22">
            <v>0.14801626726505535</v>
          </cell>
          <cell r="J22">
            <v>0.89323001421744097</v>
          </cell>
          <cell r="K22">
            <v>6.3713589105944379E-2</v>
          </cell>
          <cell r="L22">
            <v>0.43810786701063242</v>
          </cell>
          <cell r="M22">
            <v>0.48496012908106501</v>
          </cell>
        </row>
        <row r="23">
          <cell r="C23" t="str">
            <v>Packaged Bread</v>
          </cell>
          <cell r="D23" t="str">
            <v>Fluid Milk</v>
          </cell>
          <cell r="E23" t="str">
            <v>Small</v>
          </cell>
          <cell r="F23">
            <v>13361</v>
          </cell>
          <cell r="G23">
            <v>4118</v>
          </cell>
          <cell r="I23">
            <v>9.5361060198587387E-3</v>
          </cell>
          <cell r="J23">
            <v>0.90276612023729974</v>
          </cell>
          <cell r="K23">
            <v>1.8125583851356319E-2</v>
          </cell>
          <cell r="L23">
            <v>0.30821046328867602</v>
          </cell>
          <cell r="M23">
            <v>2.2003305467507732</v>
          </cell>
        </row>
        <row r="24">
          <cell r="C24" t="str">
            <v>Packaged Ice Cream</v>
          </cell>
          <cell r="D24" t="str">
            <v>Fluid Milk</v>
          </cell>
          <cell r="E24" t="str">
            <v>Large</v>
          </cell>
          <cell r="F24">
            <v>18192</v>
          </cell>
          <cell r="G24">
            <v>8043</v>
          </cell>
          <cell r="I24">
            <v>1.2984121002415252E-2</v>
          </cell>
          <cell r="J24">
            <v>0.91575024123971505</v>
          </cell>
          <cell r="K24">
            <v>7.6384950067204249E-2</v>
          </cell>
          <cell r="L24">
            <v>0.44211741424802109</v>
          </cell>
          <cell r="M24">
            <v>0.9237728317918299</v>
          </cell>
        </row>
        <row r="25">
          <cell r="C25" t="str">
            <v>Packaged Sweet Snacks</v>
          </cell>
          <cell r="D25" t="str">
            <v>Candy</v>
          </cell>
          <cell r="E25" t="str">
            <v>Small</v>
          </cell>
          <cell r="F25">
            <v>27782</v>
          </cell>
          <cell r="G25">
            <v>11305</v>
          </cell>
          <cell r="I25">
            <v>1.9828762625830065E-2</v>
          </cell>
          <cell r="J25">
            <v>0.93557900386554516</v>
          </cell>
          <cell r="K25">
            <v>7.802667164960353E-2</v>
          </cell>
          <cell r="L25">
            <v>0.40691814844143692</v>
          </cell>
          <cell r="M25">
            <v>0.39283727239834076</v>
          </cell>
        </row>
        <row r="26">
          <cell r="C26" t="str">
            <v>Perishable Grocery</v>
          </cell>
          <cell r="D26" t="str">
            <v>Fluid Milk</v>
          </cell>
          <cell r="E26" t="str">
            <v>Medium</v>
          </cell>
          <cell r="F26">
            <v>4633</v>
          </cell>
          <cell r="G26">
            <v>2078</v>
          </cell>
          <cell r="I26">
            <v>3.3066970428864261E-3</v>
          </cell>
          <cell r="J26">
            <v>0.9388857009084316</v>
          </cell>
          <cell r="K26">
            <v>-1.864732619701881E-2</v>
          </cell>
          <cell r="L26">
            <v>0.44852147636520612</v>
          </cell>
          <cell r="M26">
            <v>1.6058453413264717</v>
          </cell>
        </row>
        <row r="27">
          <cell r="C27" t="str">
            <v>Publications</v>
          </cell>
          <cell r="D27" t="str">
            <v>Candy</v>
          </cell>
          <cell r="E27" t="str">
            <v>Medium</v>
          </cell>
          <cell r="F27">
            <v>14242</v>
          </cell>
          <cell r="G27">
            <v>3916</v>
          </cell>
          <cell r="I27">
            <v>1.0164899478693822E-2</v>
          </cell>
          <cell r="J27">
            <v>0.94905060038712541</v>
          </cell>
          <cell r="K27">
            <v>-2.5491900955466607E-2</v>
          </cell>
          <cell r="L27">
            <v>0.27496138182839491</v>
          </cell>
          <cell r="M27">
            <v>0.20828793501262399</v>
          </cell>
        </row>
        <row r="28">
          <cell r="C28" t="str">
            <v>Salty Snacks</v>
          </cell>
          <cell r="D28" t="str">
            <v>Candy</v>
          </cell>
          <cell r="E28" t="str">
            <v>Small</v>
          </cell>
          <cell r="F28">
            <v>63228</v>
          </cell>
          <cell r="G28">
            <v>27062</v>
          </cell>
          <cell r="I28">
            <v>4.5127528734647732E-2</v>
          </cell>
          <cell r="J28">
            <v>0.99417812912177317</v>
          </cell>
          <cell r="K28">
            <v>9.4485241567390243E-2</v>
          </cell>
          <cell r="L28">
            <v>0.42800657936357311</v>
          </cell>
          <cell r="M28">
            <v>0.47249473091303462</v>
          </cell>
        </row>
        <row r="29">
          <cell r="C29" t="str">
            <v>Wine</v>
          </cell>
          <cell r="D29" t="str">
            <v>Beer/Wine</v>
          </cell>
          <cell r="E29" t="str">
            <v>Medium</v>
          </cell>
          <cell r="F29">
            <v>8157</v>
          </cell>
          <cell r="G29">
            <v>2333</v>
          </cell>
          <cell r="I29">
            <v>5.8218708782267594E-3</v>
          </cell>
          <cell r="J29">
            <v>0.99999999999999989</v>
          </cell>
          <cell r="K29">
            <v>6.8215036786857253E-2</v>
          </cell>
          <cell r="L29">
            <v>0.28601201422091455</v>
          </cell>
          <cell r="M29">
            <v>0.5644950803034583</v>
          </cell>
        </row>
      </sheetData>
      <sheetData sheetId="1"/>
      <sheetData sheetId="2"/>
      <sheetData sheetId="3">
        <row r="2">
          <cell r="I2">
            <v>0.35</v>
          </cell>
        </row>
      </sheetData>
      <sheetData sheetId="4"/>
      <sheetData sheetId="5"/>
      <sheetData sheetId="6"/>
      <sheetData sheetId="7"/>
      <sheetData sheetId="8"/>
      <sheetData sheetId="9">
        <row r="27">
          <cell r="B27">
            <v>50</v>
          </cell>
        </row>
        <row r="28">
          <cell r="B28">
            <v>200</v>
          </cell>
        </row>
        <row r="29">
          <cell r="B29">
            <v>500</v>
          </cell>
        </row>
        <row r="30">
          <cell r="B30">
            <v>800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E1-1"/>
      <sheetName val="E1-2"/>
      <sheetName val="E1-3"/>
    </sheetNames>
    <sheetDataSet>
      <sheetData sheetId="0"/>
      <sheetData sheetId="1">
        <row r="2">
          <cell r="I2">
            <v>0.35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4"/>
  <sheetViews>
    <sheetView tabSelected="1" workbookViewId="0">
      <selection activeCell="B4" sqref="B4"/>
    </sheetView>
  </sheetViews>
  <sheetFormatPr defaultRowHeight="18" customHeight="1" x14ac:dyDescent="0.3"/>
  <sheetData>
    <row r="3" spans="2:2" ht="18" customHeight="1" x14ac:dyDescent="0.3">
      <c r="B3" s="1" t="s">
        <v>89</v>
      </c>
    </row>
    <row r="4" spans="2:2" ht="18" customHeight="1" x14ac:dyDescent="0.3">
      <c r="B4" t="s">
        <v>97</v>
      </c>
    </row>
    <row r="6" spans="2:2" ht="18" customHeight="1" x14ac:dyDescent="0.3">
      <c r="B6" s="1" t="s">
        <v>96</v>
      </c>
    </row>
    <row r="7" spans="2:2" ht="18" customHeight="1" x14ac:dyDescent="0.3">
      <c r="B7" t="s">
        <v>2</v>
      </c>
    </row>
    <row r="8" spans="2:2" ht="18" customHeight="1" x14ac:dyDescent="0.3">
      <c r="B8" t="s">
        <v>90</v>
      </c>
    </row>
    <row r="9" spans="2:2" ht="18" customHeight="1" x14ac:dyDescent="0.3">
      <c r="B9" t="s">
        <v>91</v>
      </c>
    </row>
    <row r="11" spans="2:2" ht="18" customHeight="1" x14ac:dyDescent="0.3">
      <c r="B11" s="1" t="s">
        <v>95</v>
      </c>
    </row>
    <row r="12" spans="2:2" ht="18" customHeight="1" x14ac:dyDescent="0.3">
      <c r="B12" t="str">
        <f>'E4'!A3</f>
        <v>Exhibit 4: Survey Demographics, 1000 customers</v>
      </c>
    </row>
    <row r="13" spans="2:2" ht="18" customHeight="1" x14ac:dyDescent="0.3">
      <c r="B13" t="str">
        <f>'E5'!A3</f>
        <v>Exhibit 5: Differences in Consumer Preferences (Revealed by Purchases)</v>
      </c>
    </row>
    <row r="14" spans="2:2" ht="18" customHeight="1" x14ac:dyDescent="0.3">
      <c r="B14" t="str">
        <f>'E6'!A3</f>
        <v>Exhibit 6: Competitive Store Layout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showGridLines="0" zoomScale="85" zoomScaleNormal="85" workbookViewId="0">
      <selection activeCell="A2" sqref="A2"/>
    </sheetView>
  </sheetViews>
  <sheetFormatPr defaultRowHeight="14.4" x14ac:dyDescent="0.3"/>
  <cols>
    <col min="3" max="3" width="26" customWidth="1"/>
    <col min="4" max="7" width="11.109375" customWidth="1"/>
    <col min="8" max="8" width="31.5546875" customWidth="1"/>
    <col min="9" max="11" width="11.109375" customWidth="1"/>
  </cols>
  <sheetData>
    <row r="2" spans="1:10" x14ac:dyDescent="0.3">
      <c r="A2" s="1" t="s">
        <v>0</v>
      </c>
      <c r="I2" s="2" t="s">
        <v>1</v>
      </c>
      <c r="J2" s="3">
        <v>0.35</v>
      </c>
    </row>
    <row r="3" spans="1:10" x14ac:dyDescent="0.3">
      <c r="A3" s="4" t="s">
        <v>2</v>
      </c>
      <c r="I3" s="2" t="s">
        <v>3</v>
      </c>
      <c r="J3" s="3">
        <v>0.1</v>
      </c>
    </row>
    <row r="5" spans="1:10" x14ac:dyDescent="0.3">
      <c r="D5" s="2"/>
      <c r="E5" s="5" t="s">
        <v>4</v>
      </c>
      <c r="F5" s="5"/>
      <c r="G5" s="2"/>
      <c r="I5" s="2"/>
      <c r="J5" s="5" t="s">
        <v>5</v>
      </c>
    </row>
    <row r="6" spans="1:10" ht="15" thickBot="1" x14ac:dyDescent="0.35">
      <c r="A6" s="6" t="s">
        <v>6</v>
      </c>
      <c r="B6" s="7" t="s">
        <v>7</v>
      </c>
      <c r="C6" s="7" t="s">
        <v>8</v>
      </c>
      <c r="D6" s="8" t="s">
        <v>9</v>
      </c>
      <c r="E6" s="8" t="s">
        <v>10</v>
      </c>
      <c r="F6" s="8" t="s">
        <v>11</v>
      </c>
      <c r="H6" s="7" t="s">
        <v>8</v>
      </c>
      <c r="I6" s="8" t="s">
        <v>12</v>
      </c>
      <c r="J6" s="8" t="s">
        <v>13</v>
      </c>
    </row>
    <row r="7" spans="1:10" x14ac:dyDescent="0.3">
      <c r="A7" s="9">
        <v>1</v>
      </c>
      <c r="B7" s="9">
        <v>23</v>
      </c>
      <c r="C7" t="s">
        <v>58</v>
      </c>
      <c r="D7" s="10">
        <v>19000</v>
      </c>
      <c r="E7" s="10">
        <v>9006</v>
      </c>
      <c r="F7" s="11">
        <v>0.14049026928180042</v>
      </c>
      <c r="H7" t="str">
        <f>C7</f>
        <v>Alternative Snacks</v>
      </c>
      <c r="I7" s="10">
        <v>1691.7808219178082</v>
      </c>
      <c r="J7" s="10">
        <v>50</v>
      </c>
    </row>
    <row r="8" spans="1:10" x14ac:dyDescent="0.3">
      <c r="A8" s="9">
        <v>2</v>
      </c>
      <c r="B8" s="9">
        <v>764</v>
      </c>
      <c r="C8" t="s">
        <v>59</v>
      </c>
      <c r="D8" s="10">
        <v>246989</v>
      </c>
      <c r="E8" s="10">
        <v>51126.723000000005</v>
      </c>
      <c r="F8" s="11">
        <v>4.5296323130928573E-2</v>
      </c>
      <c r="H8" t="str">
        <f t="shared" ref="H8:H16" si="0">C8</f>
        <v>Beer</v>
      </c>
      <c r="I8" s="10">
        <v>23683.876712328765</v>
      </c>
      <c r="J8" s="10">
        <v>800</v>
      </c>
    </row>
    <row r="9" spans="1:10" x14ac:dyDescent="0.3">
      <c r="A9" s="9">
        <v>3</v>
      </c>
      <c r="B9" s="9">
        <v>796</v>
      </c>
      <c r="C9" t="s">
        <v>60</v>
      </c>
      <c r="D9" s="10">
        <v>399000</v>
      </c>
      <c r="E9" s="10">
        <v>57456.000000000007</v>
      </c>
      <c r="F9" s="11">
        <v>-7.9069413951220469E-3</v>
      </c>
      <c r="H9" t="str">
        <f t="shared" si="0"/>
        <v>Cigarettes</v>
      </c>
      <c r="I9" s="10">
        <v>43726.027397260274</v>
      </c>
      <c r="J9" s="10">
        <v>200</v>
      </c>
    </row>
    <row r="10" spans="1:10" x14ac:dyDescent="0.3">
      <c r="A10" s="9">
        <v>4</v>
      </c>
      <c r="B10" s="9">
        <v>1332.0000000000002</v>
      </c>
      <c r="C10" t="s">
        <v>61</v>
      </c>
      <c r="D10" s="10">
        <v>26350</v>
      </c>
      <c r="E10" s="10">
        <v>7088.1500000000005</v>
      </c>
      <c r="F10" s="11">
        <v>3.3634127426661276E-2</v>
      </c>
      <c r="H10" t="str">
        <f t="shared" si="0"/>
        <v>Fluid Milk Products</v>
      </c>
      <c r="I10" s="10">
        <v>721.91780821917803</v>
      </c>
      <c r="J10" s="10">
        <v>200</v>
      </c>
    </row>
    <row r="11" spans="1:10" x14ac:dyDescent="0.3">
      <c r="A11" s="9">
        <v>5</v>
      </c>
      <c r="B11" s="9">
        <v>1482</v>
      </c>
      <c r="C11" t="s">
        <v>62</v>
      </c>
      <c r="D11" s="10">
        <v>15000</v>
      </c>
      <c r="E11" s="10">
        <v>8475</v>
      </c>
      <c r="F11" s="11">
        <v>2.2477021816365905E-2</v>
      </c>
      <c r="H11" t="str">
        <f t="shared" si="0"/>
        <v>Health and Beauty Care</v>
      </c>
      <c r="I11" s="10">
        <v>2465.7534246575342</v>
      </c>
      <c r="J11" s="10">
        <v>50</v>
      </c>
    </row>
    <row r="12" spans="1:10" x14ac:dyDescent="0.3">
      <c r="A12" s="9">
        <v>6</v>
      </c>
      <c r="B12" s="9">
        <v>1673</v>
      </c>
      <c r="C12" t="s">
        <v>63</v>
      </c>
      <c r="D12" s="10">
        <v>64750</v>
      </c>
      <c r="E12" s="10">
        <v>21238</v>
      </c>
      <c r="F12" s="11">
        <v>5.34942554630361E-2</v>
      </c>
      <c r="H12" t="str">
        <f t="shared" si="0"/>
        <v>Other Tobacco</v>
      </c>
      <c r="I12" s="10">
        <v>8869.8630136986303</v>
      </c>
      <c r="J12" s="10">
        <v>200</v>
      </c>
    </row>
    <row r="13" spans="1:10" x14ac:dyDescent="0.3">
      <c r="A13" s="9">
        <v>7</v>
      </c>
      <c r="B13" s="9">
        <v>2145</v>
      </c>
      <c r="C13" t="s">
        <v>64</v>
      </c>
      <c r="D13" s="10">
        <v>224440</v>
      </c>
      <c r="E13" s="10">
        <v>96060.319999999992</v>
      </c>
      <c r="F13" s="11">
        <v>6.3712839516921194E-2</v>
      </c>
      <c r="H13" t="str">
        <f t="shared" si="0"/>
        <v>Packaged Beverages</v>
      </c>
      <c r="I13" s="10">
        <v>18447.123287671231</v>
      </c>
      <c r="J13" s="10">
        <v>500</v>
      </c>
    </row>
    <row r="14" spans="1:10" x14ac:dyDescent="0.3">
      <c r="A14" s="9">
        <v>8</v>
      </c>
      <c r="B14" s="9">
        <v>3110</v>
      </c>
      <c r="C14" t="s">
        <v>65</v>
      </c>
      <c r="D14" s="10">
        <v>30800</v>
      </c>
      <c r="E14" s="10">
        <v>11888.800000000001</v>
      </c>
      <c r="F14" s="11">
        <v>7.8032071368637546E-2</v>
      </c>
      <c r="H14" t="str">
        <f t="shared" si="0"/>
        <v>Packaged Sweet Snacks</v>
      </c>
      <c r="I14" s="10">
        <v>3375.3424657534247</v>
      </c>
      <c r="J14" s="10">
        <v>200</v>
      </c>
    </row>
    <row r="15" spans="1:10" x14ac:dyDescent="0.3">
      <c r="A15" s="9">
        <v>9</v>
      </c>
      <c r="B15" s="9">
        <v>4565</v>
      </c>
      <c r="C15" t="s">
        <v>66</v>
      </c>
      <c r="D15" s="10">
        <v>15000</v>
      </c>
      <c r="E15" s="10">
        <v>4395.0000000000009</v>
      </c>
      <c r="F15" s="11">
        <v>-2.5519161568064774E-2</v>
      </c>
      <c r="H15" t="str">
        <f t="shared" si="0"/>
        <v>Publications</v>
      </c>
      <c r="I15" s="10">
        <v>821.91780821917803</v>
      </c>
      <c r="J15" s="10">
        <v>50</v>
      </c>
    </row>
    <row r="16" spans="1:10" x14ac:dyDescent="0.3">
      <c r="A16" s="9">
        <v>10</v>
      </c>
      <c r="B16" s="9">
        <v>5094</v>
      </c>
      <c r="C16" s="12" t="s">
        <v>67</v>
      </c>
      <c r="D16" s="13">
        <v>58125</v>
      </c>
      <c r="E16" s="13">
        <v>24703.125</v>
      </c>
      <c r="F16" s="11">
        <v>9.4492601092976747E-2</v>
      </c>
      <c r="H16" t="str">
        <f t="shared" si="0"/>
        <v>Salty Snacks</v>
      </c>
      <c r="I16" s="13">
        <v>8758.5616438356155</v>
      </c>
      <c r="J16" s="10">
        <v>200</v>
      </c>
    </row>
    <row r="17" spans="3:10" ht="15" thickBot="1" x14ac:dyDescent="0.35">
      <c r="C17" s="14" t="s">
        <v>14</v>
      </c>
      <c r="D17" s="15">
        <f>SUM(D7:D16)</f>
        <v>1099454</v>
      </c>
      <c r="E17" s="15">
        <f>SUM(E7:E16)</f>
        <v>291437.11800000002</v>
      </c>
      <c r="F17" s="15"/>
      <c r="H17" s="16" t="s">
        <v>14</v>
      </c>
      <c r="I17" s="17">
        <f>SUM(I7:I16)</f>
        <v>112562.16438356164</v>
      </c>
      <c r="J17" s="17">
        <f>SUM(J7:J16)</f>
        <v>2450</v>
      </c>
    </row>
    <row r="18" spans="3:10" ht="15" thickTop="1" x14ac:dyDescent="0.3"/>
    <row r="19" spans="3:10" x14ac:dyDescent="0.3">
      <c r="C19" s="12" t="s">
        <v>15</v>
      </c>
      <c r="D19" s="12"/>
      <c r="E19" s="13">
        <v>-200000</v>
      </c>
      <c r="F19" s="15"/>
      <c r="H19" s="14" t="s">
        <v>16</v>
      </c>
      <c r="I19" s="15">
        <v>450000</v>
      </c>
    </row>
    <row r="20" spans="3:10" x14ac:dyDescent="0.3">
      <c r="C20" t="s">
        <v>17</v>
      </c>
      <c r="E20" s="10">
        <f>SUM(E17:E19)</f>
        <v>91437.118000000017</v>
      </c>
      <c r="F20" s="10"/>
      <c r="H20" t="s">
        <v>18</v>
      </c>
      <c r="I20" s="15">
        <v>60000</v>
      </c>
    </row>
    <row r="21" spans="3:10" ht="15" thickBot="1" x14ac:dyDescent="0.35">
      <c r="H21" s="16" t="s">
        <v>19</v>
      </c>
      <c r="I21" s="17">
        <f>SUM(I17:I20)</f>
        <v>622562.16438356158</v>
      </c>
    </row>
    <row r="22" spans="3:10" ht="15" thickTop="1" x14ac:dyDescent="0.3">
      <c r="C22" t="s">
        <v>20</v>
      </c>
      <c r="E22" s="15">
        <f>-tax_rate*E20</f>
        <v>-32002.991300000005</v>
      </c>
      <c r="F22" s="15"/>
    </row>
    <row r="23" spans="3:10" ht="15" thickBot="1" x14ac:dyDescent="0.35">
      <c r="C23" s="16" t="s">
        <v>21</v>
      </c>
      <c r="D23" s="16"/>
      <c r="E23" s="17">
        <f>SUM(E20:E22)</f>
        <v>59434.126700000008</v>
      </c>
      <c r="F23" s="15"/>
    </row>
    <row r="24" spans="3:10" ht="15" thickTop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5"/>
  <sheetViews>
    <sheetView showGridLines="0" zoomScale="85" zoomScaleNormal="85" workbookViewId="0">
      <selection activeCell="A2" sqref="A2"/>
    </sheetView>
  </sheetViews>
  <sheetFormatPr defaultRowHeight="14.4" x14ac:dyDescent="0.3"/>
  <cols>
    <col min="1" max="2" width="10.5546875" customWidth="1"/>
    <col min="3" max="4" width="12.109375" customWidth="1"/>
    <col min="5" max="6" width="9.6640625" customWidth="1"/>
    <col min="7" max="7" width="9.33203125" customWidth="1"/>
    <col min="8" max="8" width="9.33203125" hidden="1" customWidth="1"/>
    <col min="9" max="14" width="9.33203125" customWidth="1"/>
    <col min="15" max="15" width="10.33203125" customWidth="1"/>
  </cols>
  <sheetData>
    <row r="2" spans="1:15" x14ac:dyDescent="0.3">
      <c r="A2" s="1" t="s">
        <v>0</v>
      </c>
    </row>
    <row r="3" spans="1:15" x14ac:dyDescent="0.3">
      <c r="A3" s="4" t="s">
        <v>22</v>
      </c>
    </row>
    <row r="4" spans="1:15" x14ac:dyDescent="0.3">
      <c r="I4" s="42" t="s">
        <v>23</v>
      </c>
      <c r="J4" s="42"/>
      <c r="K4" s="42"/>
      <c r="L4" s="42"/>
      <c r="N4" s="5" t="s">
        <v>24</v>
      </c>
    </row>
    <row r="5" spans="1:15" x14ac:dyDescent="0.3">
      <c r="F5" s="5" t="s">
        <v>25</v>
      </c>
      <c r="I5" s="1"/>
      <c r="J5" s="1"/>
      <c r="K5" s="1"/>
      <c r="L5" s="1"/>
      <c r="N5" s="5" t="s">
        <v>4</v>
      </c>
      <c r="O5" s="1"/>
    </row>
    <row r="6" spans="1:15" ht="15" thickBot="1" x14ac:dyDescent="0.35">
      <c r="A6" s="6" t="s">
        <v>6</v>
      </c>
      <c r="B6" s="7" t="s">
        <v>7</v>
      </c>
      <c r="C6" s="7" t="s">
        <v>8</v>
      </c>
      <c r="D6" s="7"/>
      <c r="E6" s="8" t="s">
        <v>26</v>
      </c>
      <c r="F6" s="8" t="s">
        <v>9</v>
      </c>
      <c r="H6" s="18" t="s">
        <v>84</v>
      </c>
      <c r="I6" s="18" t="s">
        <v>85</v>
      </c>
      <c r="J6" s="18" t="s">
        <v>86</v>
      </c>
      <c r="K6" s="18" t="s">
        <v>87</v>
      </c>
      <c r="L6" s="18" t="s">
        <v>88</v>
      </c>
      <c r="N6" s="19" t="s">
        <v>27</v>
      </c>
      <c r="O6" s="5"/>
    </row>
    <row r="7" spans="1:15" x14ac:dyDescent="0.3">
      <c r="A7" s="9">
        <v>1</v>
      </c>
      <c r="B7" s="20">
        <v>23</v>
      </c>
      <c r="C7" t="str">
        <f>'E1'!C7</f>
        <v>Alternative Snacks</v>
      </c>
      <c r="E7" s="10">
        <v>50</v>
      </c>
      <c r="F7" s="10">
        <v>19000</v>
      </c>
      <c r="H7">
        <v>0</v>
      </c>
      <c r="I7" s="10">
        <v>19000</v>
      </c>
      <c r="J7" s="10">
        <v>53200</v>
      </c>
      <c r="K7" s="10">
        <v>94240</v>
      </c>
      <c r="L7" s="10">
        <v>118864</v>
      </c>
      <c r="N7" s="11">
        <v>0.45200000000000001</v>
      </c>
    </row>
    <row r="8" spans="1:15" x14ac:dyDescent="0.3">
      <c r="A8" s="9">
        <v>2</v>
      </c>
      <c r="B8" s="21">
        <v>764</v>
      </c>
      <c r="C8" t="str">
        <f>'E1'!C8</f>
        <v>Beer</v>
      </c>
      <c r="E8" s="10">
        <v>800</v>
      </c>
      <c r="F8" s="10">
        <v>246989</v>
      </c>
      <c r="H8">
        <v>0</v>
      </c>
      <c r="I8" s="10">
        <v>30500</v>
      </c>
      <c r="J8" s="10">
        <v>94550</v>
      </c>
      <c r="K8" s="10">
        <v>184220</v>
      </c>
      <c r="L8" s="10">
        <v>246989</v>
      </c>
      <c r="N8" s="11">
        <v>0.19800000000000001</v>
      </c>
    </row>
    <row r="9" spans="1:15" x14ac:dyDescent="0.3">
      <c r="A9" s="9">
        <v>3</v>
      </c>
      <c r="B9" s="20">
        <v>796</v>
      </c>
      <c r="C9" t="str">
        <f>'E1'!C9</f>
        <v>Cigarettes</v>
      </c>
      <c r="E9" s="10">
        <v>200</v>
      </c>
      <c r="F9" s="10">
        <v>399000</v>
      </c>
      <c r="H9">
        <v>0</v>
      </c>
      <c r="I9" s="10">
        <v>210000</v>
      </c>
      <c r="J9" s="10">
        <v>399000</v>
      </c>
      <c r="K9" s="10">
        <v>512400</v>
      </c>
      <c r="L9" s="10">
        <v>546420</v>
      </c>
      <c r="N9" s="11">
        <v>0.16200000000000001</v>
      </c>
    </row>
    <row r="10" spans="1:15" x14ac:dyDescent="0.3">
      <c r="A10" s="9">
        <v>4</v>
      </c>
      <c r="B10" s="20">
        <v>1332.0000000000002</v>
      </c>
      <c r="C10" t="str">
        <f>'E1'!C10</f>
        <v>Fluid Milk Products</v>
      </c>
      <c r="E10" s="10">
        <v>200</v>
      </c>
      <c r="F10" s="10">
        <v>26350</v>
      </c>
      <c r="H10">
        <v>0</v>
      </c>
      <c r="I10" s="10">
        <v>8500</v>
      </c>
      <c r="J10" s="10">
        <v>26350</v>
      </c>
      <c r="K10" s="10">
        <v>51340</v>
      </c>
      <c r="L10" s="10">
        <v>68833</v>
      </c>
      <c r="N10" s="11">
        <v>0.27100000000000002</v>
      </c>
    </row>
    <row r="11" spans="1:15" x14ac:dyDescent="0.3">
      <c r="A11" s="9">
        <v>5</v>
      </c>
      <c r="B11" s="20">
        <v>1482</v>
      </c>
      <c r="C11" t="str">
        <f>'E1'!C11</f>
        <v>Health and Beauty Care</v>
      </c>
      <c r="E11" s="10">
        <v>50</v>
      </c>
      <c r="F11" s="10">
        <v>15000</v>
      </c>
      <c r="H11">
        <v>0</v>
      </c>
      <c r="I11" s="10">
        <v>15000</v>
      </c>
      <c r="J11" s="10">
        <v>51000</v>
      </c>
      <c r="K11" s="10">
        <v>108600</v>
      </c>
      <c r="L11" s="10">
        <v>154680</v>
      </c>
      <c r="N11" s="11">
        <v>0.54800000000000004</v>
      </c>
    </row>
    <row r="12" spans="1:15" x14ac:dyDescent="0.3">
      <c r="A12" s="9">
        <v>6</v>
      </c>
      <c r="B12" s="20">
        <v>1673</v>
      </c>
      <c r="C12" t="str">
        <f>'E1'!C12</f>
        <v>Other Tobacco</v>
      </c>
      <c r="E12" s="10">
        <v>200</v>
      </c>
      <c r="F12" s="10">
        <v>64750</v>
      </c>
      <c r="H12">
        <v>0</v>
      </c>
      <c r="I12" s="10">
        <v>17500</v>
      </c>
      <c r="J12" s="10">
        <v>64750</v>
      </c>
      <c r="K12" s="10">
        <v>149800</v>
      </c>
      <c r="L12" s="10">
        <v>226345</v>
      </c>
      <c r="N12" s="11">
        <v>0.309</v>
      </c>
    </row>
    <row r="13" spans="1:15" x14ac:dyDescent="0.3">
      <c r="A13" s="9">
        <v>7</v>
      </c>
      <c r="B13" s="20">
        <v>2145</v>
      </c>
      <c r="C13" t="str">
        <f>'E1'!C13</f>
        <v>Packaged Beverages</v>
      </c>
      <c r="E13" s="10">
        <v>500</v>
      </c>
      <c r="F13" s="10">
        <v>224440</v>
      </c>
      <c r="H13">
        <v>0</v>
      </c>
      <c r="I13" s="10">
        <v>31000</v>
      </c>
      <c r="J13" s="10">
        <v>105400</v>
      </c>
      <c r="K13" s="10">
        <v>224440</v>
      </c>
      <c r="L13" s="10">
        <v>319672</v>
      </c>
      <c r="N13" s="11">
        <v>0.437</v>
      </c>
    </row>
    <row r="14" spans="1:15" x14ac:dyDescent="0.3">
      <c r="A14" s="9">
        <v>8</v>
      </c>
      <c r="B14" s="20">
        <v>3110</v>
      </c>
      <c r="C14" t="str">
        <f>'E1'!C14</f>
        <v>Packaged Sweet Snacks</v>
      </c>
      <c r="E14" s="10">
        <v>200</v>
      </c>
      <c r="F14" s="10">
        <v>30800</v>
      </c>
      <c r="H14">
        <v>0</v>
      </c>
      <c r="I14" s="10">
        <v>11000</v>
      </c>
      <c r="J14" s="10">
        <v>30800</v>
      </c>
      <c r="K14" s="10">
        <v>54560</v>
      </c>
      <c r="L14" s="10">
        <v>68816</v>
      </c>
      <c r="N14" s="11">
        <v>0.40600000000000003</v>
      </c>
    </row>
    <row r="15" spans="1:15" x14ac:dyDescent="0.3">
      <c r="A15" s="9">
        <v>9</v>
      </c>
      <c r="B15" s="20">
        <v>4565</v>
      </c>
      <c r="C15" t="str">
        <f>'E1'!C15</f>
        <v>Publications</v>
      </c>
      <c r="E15" s="10">
        <v>50</v>
      </c>
      <c r="F15" s="10">
        <v>15000</v>
      </c>
      <c r="H15">
        <v>0</v>
      </c>
      <c r="I15" s="10">
        <v>15000</v>
      </c>
      <c r="J15" s="10">
        <v>33000</v>
      </c>
      <c r="K15" s="10">
        <v>47400</v>
      </c>
      <c r="L15" s="10">
        <v>53160</v>
      </c>
      <c r="N15" s="11">
        <v>0.27</v>
      </c>
    </row>
    <row r="16" spans="1:15" x14ac:dyDescent="0.3">
      <c r="A16" s="22">
        <v>10</v>
      </c>
      <c r="B16" s="20">
        <v>5094</v>
      </c>
      <c r="C16" s="14" t="str">
        <f>'E1'!C16</f>
        <v>Salty Snacks</v>
      </c>
      <c r="D16" s="14"/>
      <c r="E16" s="10">
        <v>200</v>
      </c>
      <c r="F16" s="10">
        <v>58125</v>
      </c>
      <c r="G16" s="14"/>
      <c r="H16">
        <v>0</v>
      </c>
      <c r="I16" s="15">
        <v>18750</v>
      </c>
      <c r="J16" s="15">
        <v>58125</v>
      </c>
      <c r="K16" s="15">
        <v>113250</v>
      </c>
      <c r="L16" s="15">
        <v>151838</v>
      </c>
      <c r="N16" s="11">
        <v>0.42599999999999999</v>
      </c>
    </row>
    <row r="17" spans="1:15" x14ac:dyDescent="0.3">
      <c r="H17">
        <v>0</v>
      </c>
      <c r="O17" s="23" t="s">
        <v>28</v>
      </c>
    </row>
    <row r="18" spans="1:15" x14ac:dyDescent="0.3">
      <c r="A18" s="9">
        <v>11</v>
      </c>
      <c r="B18" s="20">
        <v>450</v>
      </c>
      <c r="C18" s="24" t="s">
        <v>29</v>
      </c>
      <c r="D18" s="24"/>
      <c r="E18" s="24"/>
      <c r="H18">
        <v>0</v>
      </c>
      <c r="I18" s="15">
        <v>12500</v>
      </c>
      <c r="J18" s="15">
        <v>42500</v>
      </c>
      <c r="K18" s="15">
        <v>90500</v>
      </c>
      <c r="L18" s="15">
        <v>128900</v>
      </c>
      <c r="N18" s="11">
        <v>0.45600000000000002</v>
      </c>
      <c r="O18" s="25">
        <v>6.083333333333333</v>
      </c>
    </row>
    <row r="19" spans="1:15" x14ac:dyDescent="0.3">
      <c r="A19" s="9">
        <v>12</v>
      </c>
      <c r="B19" s="20">
        <v>1401</v>
      </c>
      <c r="C19" s="24" t="s">
        <v>30</v>
      </c>
      <c r="D19" s="24"/>
      <c r="E19" s="24"/>
      <c r="H19">
        <v>0</v>
      </c>
      <c r="I19" s="15">
        <v>5500</v>
      </c>
      <c r="J19" s="15">
        <v>17050</v>
      </c>
      <c r="K19" s="15">
        <v>33220</v>
      </c>
      <c r="L19" s="15">
        <v>44539</v>
      </c>
      <c r="N19" s="11">
        <v>0.45800000000000002</v>
      </c>
      <c r="O19" s="25">
        <v>12.166666666666666</v>
      </c>
    </row>
    <row r="20" spans="1:15" x14ac:dyDescent="0.3">
      <c r="A20" s="9">
        <v>13</v>
      </c>
      <c r="B20" s="20">
        <v>1505</v>
      </c>
      <c r="C20" s="24" t="s">
        <v>31</v>
      </c>
      <c r="D20" s="24"/>
      <c r="E20" s="24"/>
      <c r="H20">
        <v>0</v>
      </c>
      <c r="I20" s="15">
        <v>50000</v>
      </c>
      <c r="J20" s="15">
        <v>125000</v>
      </c>
      <c r="K20" s="15">
        <v>200000</v>
      </c>
      <c r="L20" s="15">
        <v>237500</v>
      </c>
      <c r="N20" s="11">
        <v>0.246</v>
      </c>
      <c r="O20" s="25">
        <v>8.1111111111111107</v>
      </c>
    </row>
    <row r="21" spans="1:15" x14ac:dyDescent="0.3">
      <c r="A21" s="9">
        <v>14</v>
      </c>
      <c r="B21" s="20">
        <v>2435</v>
      </c>
      <c r="C21" s="24" t="s">
        <v>32</v>
      </c>
      <c r="D21" s="24"/>
      <c r="E21" s="24"/>
      <c r="H21">
        <v>0</v>
      </c>
      <c r="I21" s="15">
        <v>17500</v>
      </c>
      <c r="J21" s="15">
        <v>64750</v>
      </c>
      <c r="K21" s="15">
        <v>149800</v>
      </c>
      <c r="L21" s="15">
        <v>226345</v>
      </c>
      <c r="N21" s="11">
        <v>0.44400000000000001</v>
      </c>
      <c r="O21" s="25">
        <v>9.125</v>
      </c>
    </row>
    <row r="22" spans="1:15" x14ac:dyDescent="0.3">
      <c r="A22" s="9">
        <v>15</v>
      </c>
      <c r="B22" s="20">
        <v>5910</v>
      </c>
      <c r="C22" s="26" t="s">
        <v>33</v>
      </c>
      <c r="D22" s="26"/>
      <c r="E22" s="26"/>
      <c r="H22">
        <v>0</v>
      </c>
      <c r="I22" s="15">
        <v>7500</v>
      </c>
      <c r="J22" s="15">
        <v>23250</v>
      </c>
      <c r="K22" s="15">
        <v>45300</v>
      </c>
      <c r="L22" s="15">
        <v>60735</v>
      </c>
      <c r="N22" s="11">
        <v>0.28599999999999998</v>
      </c>
      <c r="O22" s="25">
        <v>7.3</v>
      </c>
    </row>
    <row r="23" spans="1:15" x14ac:dyDescent="0.3">
      <c r="A23" s="9"/>
    </row>
    <row r="25" spans="1:15" x14ac:dyDescent="0.3">
      <c r="A25" s="1" t="s">
        <v>0</v>
      </c>
    </row>
    <row r="26" spans="1:15" x14ac:dyDescent="0.3">
      <c r="A26" s="4" t="s">
        <v>34</v>
      </c>
    </row>
    <row r="28" spans="1:15" x14ac:dyDescent="0.3">
      <c r="A28" s="27" t="s">
        <v>6</v>
      </c>
      <c r="B28" s="5" t="s">
        <v>35</v>
      </c>
      <c r="C28" s="5" t="s">
        <v>36</v>
      </c>
    </row>
    <row r="29" spans="1:15" x14ac:dyDescent="0.3">
      <c r="A29" s="28" t="s">
        <v>37</v>
      </c>
      <c r="B29" s="19" t="s">
        <v>38</v>
      </c>
      <c r="C29" s="19" t="s">
        <v>39</v>
      </c>
      <c r="F29" s="1" t="s">
        <v>40</v>
      </c>
    </row>
    <row r="30" spans="1:15" x14ac:dyDescent="0.3">
      <c r="A30" s="9">
        <v>3</v>
      </c>
      <c r="B30">
        <v>3</v>
      </c>
      <c r="C30" s="10">
        <f t="shared" ref="C30:C35" si="0">B30*$G$30</f>
        <v>120000</v>
      </c>
      <c r="F30" s="1" t="s">
        <v>41</v>
      </c>
      <c r="G30" s="10">
        <v>40000</v>
      </c>
      <c r="H30" s="10"/>
    </row>
    <row r="31" spans="1:15" x14ac:dyDescent="0.3">
      <c r="A31" s="9">
        <v>7</v>
      </c>
      <c r="B31">
        <v>4</v>
      </c>
      <c r="C31" s="10">
        <f t="shared" si="0"/>
        <v>160000</v>
      </c>
    </row>
    <row r="32" spans="1:15" x14ac:dyDescent="0.3">
      <c r="A32" s="20">
        <v>10</v>
      </c>
      <c r="B32" s="4">
        <v>5</v>
      </c>
      <c r="C32" s="10">
        <f t="shared" si="0"/>
        <v>200000</v>
      </c>
    </row>
    <row r="33" spans="1:3" x14ac:dyDescent="0.3">
      <c r="A33" s="9">
        <v>12</v>
      </c>
      <c r="B33">
        <v>6</v>
      </c>
      <c r="C33" s="10">
        <f t="shared" si="0"/>
        <v>240000</v>
      </c>
    </row>
    <row r="34" spans="1:3" x14ac:dyDescent="0.3">
      <c r="A34" s="9">
        <v>14</v>
      </c>
      <c r="B34">
        <v>7</v>
      </c>
      <c r="C34" s="10">
        <f t="shared" si="0"/>
        <v>280000</v>
      </c>
    </row>
    <row r="35" spans="1:3" x14ac:dyDescent="0.3">
      <c r="A35" s="9">
        <v>15</v>
      </c>
      <c r="B35">
        <v>8</v>
      </c>
      <c r="C35" s="10">
        <f t="shared" si="0"/>
        <v>320000</v>
      </c>
    </row>
  </sheetData>
  <mergeCells count="1">
    <mergeCell ref="I4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showGridLines="0" zoomScale="85" zoomScaleNormal="85" workbookViewId="0">
      <selection activeCell="A3" sqref="A3"/>
    </sheetView>
  </sheetViews>
  <sheetFormatPr defaultRowHeight="19.5" customHeight="1" x14ac:dyDescent="0.3"/>
  <cols>
    <col min="1" max="1" width="27.44140625" customWidth="1"/>
    <col min="2" max="5" width="12.33203125" customWidth="1"/>
  </cols>
  <sheetData>
    <row r="2" spans="1:9" ht="19.5" customHeight="1" x14ac:dyDescent="0.3">
      <c r="A2" s="1" t="s">
        <v>42</v>
      </c>
    </row>
    <row r="3" spans="1:9" ht="19.5" customHeight="1" x14ac:dyDescent="0.3">
      <c r="A3" s="4" t="s">
        <v>92</v>
      </c>
    </row>
    <row r="5" spans="1:9" ht="19.5" customHeight="1" x14ac:dyDescent="0.3">
      <c r="A5" s="29" t="s">
        <v>43</v>
      </c>
      <c r="B5" s="19" t="s">
        <v>44</v>
      </c>
      <c r="C5" s="19" t="s">
        <v>45</v>
      </c>
      <c r="D5" s="19" t="s">
        <v>46</v>
      </c>
      <c r="E5" s="19" t="s">
        <v>47</v>
      </c>
      <c r="F5" s="30"/>
    </row>
    <row r="6" spans="1:9" ht="19.5" customHeight="1" x14ac:dyDescent="0.3">
      <c r="A6" t="s">
        <v>48</v>
      </c>
      <c r="B6" s="2">
        <v>67</v>
      </c>
      <c r="C6" s="2">
        <v>43</v>
      </c>
      <c r="D6" s="2">
        <v>41</v>
      </c>
      <c r="E6" s="2">
        <v>37</v>
      </c>
    </row>
    <row r="7" spans="1:9" ht="19.5" customHeight="1" x14ac:dyDescent="0.3">
      <c r="A7" t="s">
        <v>49</v>
      </c>
      <c r="B7" s="31">
        <v>17000</v>
      </c>
      <c r="C7" s="31">
        <v>61000</v>
      </c>
      <c r="D7" s="31">
        <v>47000</v>
      </c>
      <c r="E7" s="31">
        <v>39000</v>
      </c>
    </row>
    <row r="8" spans="1:9" ht="19.5" customHeight="1" x14ac:dyDescent="0.3">
      <c r="A8" t="s">
        <v>50</v>
      </c>
      <c r="B8" s="2" t="s">
        <v>51</v>
      </c>
      <c r="C8" s="2" t="s">
        <v>52</v>
      </c>
      <c r="D8" s="2" t="s">
        <v>51</v>
      </c>
      <c r="E8" s="2" t="s">
        <v>52</v>
      </c>
    </row>
    <row r="10" spans="1:9" ht="19.5" customHeight="1" x14ac:dyDescent="0.3">
      <c r="A10" t="s">
        <v>53</v>
      </c>
      <c r="B10" s="11">
        <v>0.18082788671023967</v>
      </c>
      <c r="C10" s="11">
        <v>0.2405228758169935</v>
      </c>
      <c r="D10" s="11">
        <v>0.2021786492374727</v>
      </c>
      <c r="E10" s="11">
        <v>0.37647058823529417</v>
      </c>
    </row>
    <row r="11" spans="1:9" ht="19.5" customHeight="1" x14ac:dyDescent="0.3">
      <c r="A11" t="s">
        <v>54</v>
      </c>
      <c r="B11" s="32">
        <v>0.03</v>
      </c>
      <c r="C11" s="32">
        <v>0.06</v>
      </c>
      <c r="D11" s="32">
        <v>0.05</v>
      </c>
      <c r="E11" s="32">
        <v>0.01</v>
      </c>
    </row>
    <row r="12" spans="1:9" ht="19.5" customHeight="1" x14ac:dyDescent="0.3">
      <c r="I12" s="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showGridLines="0" zoomScale="85" zoomScaleNormal="85" workbookViewId="0">
      <selection activeCell="A2" sqref="A2"/>
    </sheetView>
  </sheetViews>
  <sheetFormatPr defaultRowHeight="14.4" x14ac:dyDescent="0.3"/>
  <cols>
    <col min="2" max="3" width="12.109375" customWidth="1"/>
  </cols>
  <sheetData>
    <row r="2" spans="1:8" x14ac:dyDescent="0.3">
      <c r="A2" s="1" t="s">
        <v>42</v>
      </c>
    </row>
    <row r="3" spans="1:8" x14ac:dyDescent="0.3">
      <c r="A3" t="s">
        <v>93</v>
      </c>
    </row>
    <row r="4" spans="1:8" x14ac:dyDescent="0.3">
      <c r="D4" s="11"/>
      <c r="E4" s="11"/>
      <c r="F4" s="11"/>
      <c r="G4" s="11"/>
      <c r="H4" s="11"/>
    </row>
    <row r="5" spans="1:8" x14ac:dyDescent="0.3">
      <c r="D5" s="42" t="s">
        <v>55</v>
      </c>
      <c r="E5" s="42"/>
      <c r="F5" s="42"/>
      <c r="G5" s="42"/>
      <c r="H5" s="42"/>
    </row>
    <row r="6" spans="1:8" x14ac:dyDescent="0.3">
      <c r="D6" s="11"/>
      <c r="E6" s="11"/>
      <c r="F6" s="11"/>
      <c r="G6" s="11"/>
      <c r="H6" s="11"/>
    </row>
    <row r="7" spans="1:8" x14ac:dyDescent="0.3">
      <c r="A7" s="28" t="s">
        <v>56</v>
      </c>
      <c r="B7" s="29" t="s">
        <v>57</v>
      </c>
      <c r="C7" s="29"/>
      <c r="D7" s="19" t="s">
        <v>44</v>
      </c>
      <c r="E7" s="19" t="s">
        <v>45</v>
      </c>
      <c r="F7" s="19" t="s">
        <v>46</v>
      </c>
      <c r="G7" s="19" t="s">
        <v>47</v>
      </c>
      <c r="H7" s="33" t="s">
        <v>14</v>
      </c>
    </row>
    <row r="8" spans="1:8" x14ac:dyDescent="0.3">
      <c r="A8" s="9">
        <v>1</v>
      </c>
      <c r="B8" t="s">
        <v>58</v>
      </c>
      <c r="C8" s="24"/>
      <c r="D8" s="11">
        <v>0.2471601772338044</v>
      </c>
      <c r="E8" s="11">
        <v>0.19084129480711565</v>
      </c>
      <c r="F8" s="11">
        <v>0.26392748211787453</v>
      </c>
      <c r="G8" s="11">
        <v>0.29807104584120547</v>
      </c>
      <c r="H8" s="11">
        <v>1</v>
      </c>
    </row>
    <row r="9" spans="1:8" x14ac:dyDescent="0.3">
      <c r="A9" s="9">
        <f t="shared" ref="A9:A17" si="0">A8+1</f>
        <v>2</v>
      </c>
      <c r="B9" t="s">
        <v>59</v>
      </c>
      <c r="C9" s="24"/>
      <c r="D9" s="11">
        <v>0.15622475058527435</v>
      </c>
      <c r="E9" s="11">
        <v>5.0665033483720569E-2</v>
      </c>
      <c r="F9" s="11">
        <v>0.15129174489152031</v>
      </c>
      <c r="G9" s="11">
        <v>0.64181847103948475</v>
      </c>
      <c r="H9" s="11">
        <v>1</v>
      </c>
    </row>
    <row r="10" spans="1:8" x14ac:dyDescent="0.3">
      <c r="A10" s="9">
        <f t="shared" si="0"/>
        <v>3</v>
      </c>
      <c r="B10" t="s">
        <v>60</v>
      </c>
      <c r="C10" s="24"/>
      <c r="D10" s="11">
        <v>0.40988557451238805</v>
      </c>
      <c r="E10" s="11">
        <v>3.8292895445629999E-2</v>
      </c>
      <c r="F10" s="11">
        <v>7.2040801446721758E-2</v>
      </c>
      <c r="G10" s="11">
        <v>0.47978072859526022</v>
      </c>
      <c r="H10" s="11">
        <v>1</v>
      </c>
    </row>
    <row r="11" spans="1:8" x14ac:dyDescent="0.3">
      <c r="A11" s="9">
        <f t="shared" si="0"/>
        <v>4</v>
      </c>
      <c r="B11" t="s">
        <v>61</v>
      </c>
      <c r="C11" s="24"/>
      <c r="D11" s="11">
        <v>0.4381836826102441</v>
      </c>
      <c r="E11" s="11">
        <v>8.5882417931884211E-2</v>
      </c>
      <c r="F11" s="11">
        <v>0.38412869382850651</v>
      </c>
      <c r="G11" s="11">
        <v>9.1805205629365227E-2</v>
      </c>
      <c r="H11" s="11">
        <v>1</v>
      </c>
    </row>
    <row r="12" spans="1:8" x14ac:dyDescent="0.3">
      <c r="A12" s="9">
        <f t="shared" si="0"/>
        <v>5</v>
      </c>
      <c r="B12" t="s">
        <v>62</v>
      </c>
      <c r="C12" s="24"/>
      <c r="D12" s="11">
        <v>0.39855977750312477</v>
      </c>
      <c r="E12" s="11">
        <v>8.1176430581421183E-2</v>
      </c>
      <c r="F12" s="11">
        <v>0.2530889387178214</v>
      </c>
      <c r="G12" s="11">
        <v>0.26717485319763268</v>
      </c>
      <c r="H12" s="11">
        <v>1</v>
      </c>
    </row>
    <row r="13" spans="1:8" x14ac:dyDescent="0.3">
      <c r="A13" s="9">
        <f t="shared" si="0"/>
        <v>6</v>
      </c>
      <c r="B13" t="s">
        <v>63</v>
      </c>
      <c r="C13" s="24"/>
      <c r="D13" s="11">
        <v>0.230085659998543</v>
      </c>
      <c r="E13" s="11">
        <v>0.15819847201191853</v>
      </c>
      <c r="F13" s="11">
        <v>8.7596744985476219E-2</v>
      </c>
      <c r="G13" s="11">
        <v>0.52411912300406227</v>
      </c>
      <c r="H13" s="11">
        <v>1</v>
      </c>
    </row>
    <row r="14" spans="1:8" x14ac:dyDescent="0.3">
      <c r="A14" s="9">
        <f t="shared" si="0"/>
        <v>7</v>
      </c>
      <c r="B14" t="s">
        <v>64</v>
      </c>
      <c r="C14" s="24"/>
      <c r="D14" s="11">
        <v>0.30881458738476664</v>
      </c>
      <c r="E14" s="11">
        <v>0.23960744184565713</v>
      </c>
      <c r="F14" s="11">
        <v>0.24106009576498577</v>
      </c>
      <c r="G14" s="11">
        <v>0.21051787500459038</v>
      </c>
      <c r="H14" s="11">
        <v>1</v>
      </c>
    </row>
    <row r="15" spans="1:8" x14ac:dyDescent="0.3">
      <c r="A15" s="9">
        <f t="shared" si="0"/>
        <v>8</v>
      </c>
      <c r="B15" t="s">
        <v>65</v>
      </c>
      <c r="C15" s="24"/>
      <c r="D15" s="11">
        <v>0.39036926111811404</v>
      </c>
      <c r="E15" s="11">
        <v>0.17772051889809809</v>
      </c>
      <c r="F15" s="11">
        <v>0.27661449129069293</v>
      </c>
      <c r="G15" s="11">
        <v>0.15529572869309496</v>
      </c>
      <c r="H15" s="11">
        <v>1</v>
      </c>
    </row>
    <row r="16" spans="1:8" x14ac:dyDescent="0.3">
      <c r="A16" s="9">
        <f t="shared" si="0"/>
        <v>9</v>
      </c>
      <c r="B16" t="s">
        <v>66</v>
      </c>
      <c r="C16" s="24"/>
      <c r="D16" s="11">
        <v>0.37282491577380716</v>
      </c>
      <c r="E16" s="11">
        <v>0.12756563225351769</v>
      </c>
      <c r="F16" s="11">
        <v>0.25837134217292712</v>
      </c>
      <c r="G16" s="11">
        <v>0.24123810979974808</v>
      </c>
      <c r="H16" s="11">
        <v>1</v>
      </c>
    </row>
    <row r="17" spans="1:8" x14ac:dyDescent="0.3">
      <c r="A17" s="9">
        <f t="shared" si="0"/>
        <v>10</v>
      </c>
      <c r="B17" t="s">
        <v>67</v>
      </c>
      <c r="C17" s="24"/>
      <c r="D17" s="11">
        <v>0.27770799629447274</v>
      </c>
      <c r="E17" s="11">
        <v>0.23007642973905473</v>
      </c>
      <c r="F17" s="11">
        <v>0.27324227203802237</v>
      </c>
      <c r="G17" s="11">
        <v>0.21897330192845019</v>
      </c>
      <c r="H17" s="11">
        <v>1</v>
      </c>
    </row>
    <row r="18" spans="1:8" x14ac:dyDescent="0.3">
      <c r="C18" s="24"/>
      <c r="D18" s="11"/>
      <c r="E18" s="11"/>
      <c r="F18" s="11"/>
      <c r="G18" s="11"/>
      <c r="H18" s="11"/>
    </row>
    <row r="19" spans="1:8" x14ac:dyDescent="0.3">
      <c r="A19" s="9">
        <f>A17+1</f>
        <v>11</v>
      </c>
      <c r="B19" s="24" t="s">
        <v>29</v>
      </c>
      <c r="C19" s="24"/>
      <c r="D19" s="11">
        <v>0.34845820349373796</v>
      </c>
      <c r="E19" s="11">
        <v>0.15613046804605435</v>
      </c>
      <c r="F19" s="11">
        <v>6.1577052166731046E-2</v>
      </c>
      <c r="G19" s="11">
        <v>0.43383427629347665</v>
      </c>
      <c r="H19" s="11">
        <v>1</v>
      </c>
    </row>
    <row r="20" spans="1:8" x14ac:dyDescent="0.3">
      <c r="A20" s="9">
        <f>A19+1</f>
        <v>12</v>
      </c>
      <c r="B20" s="24" t="s">
        <v>30</v>
      </c>
      <c r="C20" s="24"/>
      <c r="D20" s="11">
        <v>0.39162361656369438</v>
      </c>
      <c r="E20" s="11">
        <v>0.18203412019869109</v>
      </c>
      <c r="F20" s="11">
        <v>0.12920500850040212</v>
      </c>
      <c r="G20" s="11">
        <v>0.29713725473721242</v>
      </c>
      <c r="H20" s="11">
        <v>1</v>
      </c>
    </row>
    <row r="21" spans="1:8" x14ac:dyDescent="0.3">
      <c r="A21" s="9">
        <f>A20+1</f>
        <v>13</v>
      </c>
      <c r="B21" s="24" t="s">
        <v>31</v>
      </c>
      <c r="C21" s="24"/>
      <c r="D21" s="11">
        <v>0.29181503821260701</v>
      </c>
      <c r="E21" s="11">
        <v>0.24133873716362014</v>
      </c>
      <c r="F21" s="11">
        <v>0.20675786713556199</v>
      </c>
      <c r="G21" s="11">
        <v>0.2600883574882108</v>
      </c>
      <c r="H21" s="11">
        <v>1</v>
      </c>
    </row>
    <row r="22" spans="1:8" x14ac:dyDescent="0.3">
      <c r="A22" s="9">
        <f>A21+1</f>
        <v>14</v>
      </c>
      <c r="B22" s="24" t="s">
        <v>32</v>
      </c>
      <c r="C22" s="24"/>
      <c r="D22" s="11">
        <v>0.15629836643662798</v>
      </c>
      <c r="E22" s="11">
        <v>0.18214038334456892</v>
      </c>
      <c r="F22" s="11">
        <v>0.29604712385336829</v>
      </c>
      <c r="G22" s="11">
        <v>0.36551412636543479</v>
      </c>
      <c r="H22" s="11">
        <v>1</v>
      </c>
    </row>
    <row r="23" spans="1:8" x14ac:dyDescent="0.3">
      <c r="A23" s="9">
        <f>A22+1</f>
        <v>15</v>
      </c>
      <c r="B23" s="26" t="s">
        <v>33</v>
      </c>
      <c r="C23" s="24"/>
      <c r="D23" s="11">
        <v>0.23186794902632579</v>
      </c>
      <c r="E23" s="11">
        <v>0.17903013072358276</v>
      </c>
      <c r="F23" s="11">
        <v>0.35034949894292144</v>
      </c>
      <c r="G23" s="11">
        <v>0.23875242130717006</v>
      </c>
      <c r="H23" s="11">
        <v>1</v>
      </c>
    </row>
    <row r="24" spans="1:8" x14ac:dyDescent="0.3">
      <c r="A24" s="9"/>
      <c r="B24" s="24"/>
      <c r="C24" s="24"/>
      <c r="D24" s="11"/>
      <c r="E24" s="11"/>
      <c r="F24" s="11"/>
      <c r="G24" s="11"/>
      <c r="H24" s="11"/>
    </row>
    <row r="25" spans="1:8" x14ac:dyDescent="0.3">
      <c r="A25" s="9"/>
      <c r="B25" s="24"/>
      <c r="C25" s="24"/>
      <c r="D25" s="11"/>
      <c r="E25" s="11"/>
      <c r="F25" s="11"/>
      <c r="G25" s="11"/>
      <c r="H25" s="11"/>
    </row>
    <row r="26" spans="1:8" x14ac:dyDescent="0.3">
      <c r="A26" s="9"/>
      <c r="C26" s="24"/>
      <c r="D26" s="42" t="s">
        <v>68</v>
      </c>
      <c r="E26" s="42"/>
      <c r="F26" s="42"/>
      <c r="G26" s="42"/>
      <c r="H26" s="42"/>
    </row>
    <row r="27" spans="1:8" x14ac:dyDescent="0.3">
      <c r="A27" s="9"/>
      <c r="B27" s="24"/>
      <c r="C27" s="24"/>
      <c r="H27" s="11"/>
    </row>
    <row r="28" spans="1:8" x14ac:dyDescent="0.3">
      <c r="A28" s="9"/>
      <c r="B28" s="24"/>
      <c r="C28" s="24"/>
      <c r="D28" s="19" t="s">
        <v>44</v>
      </c>
      <c r="E28" s="19" t="s">
        <v>45</v>
      </c>
      <c r="F28" s="19" t="s">
        <v>46</v>
      </c>
      <c r="G28" s="19" t="s">
        <v>47</v>
      </c>
      <c r="H28" s="34" t="s">
        <v>69</v>
      </c>
    </row>
    <row r="29" spans="1:8" x14ac:dyDescent="0.3">
      <c r="A29" s="9"/>
      <c r="B29" s="35" t="s">
        <v>70</v>
      </c>
      <c r="C29" s="24"/>
      <c r="D29" s="11">
        <v>0.27182788671023966</v>
      </c>
      <c r="E29" s="11">
        <v>0.12852287581699351</v>
      </c>
      <c r="F29" s="11">
        <v>0.1771786492374727</v>
      </c>
      <c r="G29" s="11">
        <v>0.42247058823529415</v>
      </c>
      <c r="H29" s="11">
        <f t="shared" ref="H29" si="1">SUM(D29:G29)</f>
        <v>1</v>
      </c>
    </row>
  </sheetData>
  <mergeCells count="2">
    <mergeCell ref="D5:H5"/>
    <mergeCell ref="D26:H26"/>
  </mergeCells>
  <dataValidations count="1">
    <dataValidation type="list" allowBlank="1" showInputMessage="1" showErrorMessage="1" sqref="B8">
      <formula1>"product_list"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4"/>
  <sheetViews>
    <sheetView showGridLines="0" zoomScale="85" zoomScaleNormal="85" workbookViewId="0">
      <selection activeCell="A2" sqref="A2"/>
    </sheetView>
  </sheetViews>
  <sheetFormatPr defaultRowHeight="14.4" x14ac:dyDescent="0.3"/>
  <cols>
    <col min="1" max="1" width="23" customWidth="1"/>
    <col min="2" max="6" width="10.88671875" customWidth="1"/>
  </cols>
  <sheetData>
    <row r="2" spans="1:5" x14ac:dyDescent="0.3">
      <c r="A2" s="1" t="s">
        <v>42</v>
      </c>
    </row>
    <row r="3" spans="1:5" x14ac:dyDescent="0.3">
      <c r="A3" t="s">
        <v>94</v>
      </c>
    </row>
    <row r="6" spans="1:5" ht="15" thickBot="1" x14ac:dyDescent="0.35">
      <c r="A6" s="7" t="s">
        <v>71</v>
      </c>
      <c r="B6" s="8" t="s">
        <v>69</v>
      </c>
      <c r="C6" s="8" t="s">
        <v>72</v>
      </c>
      <c r="D6" s="8" t="s">
        <v>73</v>
      </c>
      <c r="E6" s="8" t="s">
        <v>74</v>
      </c>
    </row>
    <row r="7" spans="1:5" x14ac:dyDescent="0.3">
      <c r="A7" t="str">
        <f>'E2'!C7</f>
        <v>Alternative Snacks</v>
      </c>
      <c r="B7" s="10">
        <f>'E2'!E7</f>
        <v>50</v>
      </c>
      <c r="C7" s="10">
        <v>50</v>
      </c>
      <c r="D7" s="10">
        <v>200</v>
      </c>
      <c r="E7" s="10">
        <v>200</v>
      </c>
    </row>
    <row r="8" spans="1:5" x14ac:dyDescent="0.3">
      <c r="A8" t="str">
        <f>'E2'!C8</f>
        <v>Beer</v>
      </c>
      <c r="B8" s="10">
        <f>'E2'!E8</f>
        <v>800</v>
      </c>
      <c r="C8" s="10">
        <v>800</v>
      </c>
      <c r="D8" s="10">
        <v>800</v>
      </c>
      <c r="E8" s="10">
        <v>800</v>
      </c>
    </row>
    <row r="9" spans="1:5" x14ac:dyDescent="0.3">
      <c r="A9" t="str">
        <f>'E2'!C9</f>
        <v>Cigarettes</v>
      </c>
      <c r="B9" s="10">
        <f>'E2'!E9</f>
        <v>200</v>
      </c>
      <c r="C9" s="10">
        <v>200</v>
      </c>
      <c r="D9" s="10">
        <v>200</v>
      </c>
      <c r="E9" s="10">
        <v>200</v>
      </c>
    </row>
    <row r="10" spans="1:5" x14ac:dyDescent="0.3">
      <c r="A10" t="str">
        <f>'E2'!C10</f>
        <v>Fluid Milk Products</v>
      </c>
      <c r="B10" s="10">
        <f>'E2'!E10</f>
        <v>200</v>
      </c>
      <c r="C10" s="10">
        <v>200</v>
      </c>
      <c r="D10" s="10">
        <v>50</v>
      </c>
      <c r="E10" s="10">
        <v>50</v>
      </c>
    </row>
    <row r="11" spans="1:5" x14ac:dyDescent="0.3">
      <c r="A11" t="str">
        <f>'E2'!C11</f>
        <v>Health and Beauty Care</v>
      </c>
      <c r="B11" s="10">
        <f>'E2'!E11</f>
        <v>50</v>
      </c>
      <c r="C11" s="10">
        <v>50</v>
      </c>
      <c r="D11" s="10">
        <v>50</v>
      </c>
      <c r="E11" s="10">
        <v>50</v>
      </c>
    </row>
    <row r="12" spans="1:5" x14ac:dyDescent="0.3">
      <c r="A12" t="str">
        <f>'E2'!C12</f>
        <v>Other Tobacco</v>
      </c>
      <c r="B12" s="10">
        <f>'E2'!E12</f>
        <v>200</v>
      </c>
      <c r="C12" s="10">
        <v>200</v>
      </c>
      <c r="D12" s="10">
        <v>500</v>
      </c>
      <c r="E12" s="10">
        <v>500</v>
      </c>
    </row>
    <row r="13" spans="1:5" x14ac:dyDescent="0.3">
      <c r="A13" t="str">
        <f>'E2'!C13</f>
        <v>Packaged Beverages</v>
      </c>
      <c r="B13" s="10">
        <f>'E2'!E13</f>
        <v>500</v>
      </c>
      <c r="C13" s="10">
        <v>500</v>
      </c>
      <c r="D13" s="10">
        <v>200</v>
      </c>
      <c r="E13" s="10">
        <v>200</v>
      </c>
    </row>
    <row r="14" spans="1:5" x14ac:dyDescent="0.3">
      <c r="A14" t="str">
        <f>'E2'!C14</f>
        <v>Packaged Sweet Snacks</v>
      </c>
      <c r="B14" s="10">
        <f>'E2'!E14</f>
        <v>200</v>
      </c>
      <c r="C14" s="10">
        <v>200</v>
      </c>
      <c r="D14" s="10">
        <v>500</v>
      </c>
      <c r="E14" s="10">
        <v>500</v>
      </c>
    </row>
    <row r="15" spans="1:5" x14ac:dyDescent="0.3">
      <c r="A15" t="str">
        <f>'E2'!C15</f>
        <v>Publications</v>
      </c>
      <c r="B15" s="10">
        <f>'E2'!E15</f>
        <v>50</v>
      </c>
      <c r="C15" s="10">
        <v>50</v>
      </c>
      <c r="D15" s="10">
        <v>200</v>
      </c>
      <c r="E15" s="10">
        <v>200</v>
      </c>
    </row>
    <row r="16" spans="1:5" x14ac:dyDescent="0.3">
      <c r="A16" s="12" t="str">
        <f>'E2'!C16</f>
        <v>Salty Snacks</v>
      </c>
      <c r="B16" s="13">
        <f>'E2'!E16</f>
        <v>200</v>
      </c>
      <c r="C16" s="13">
        <v>200</v>
      </c>
      <c r="D16" s="13">
        <v>200</v>
      </c>
      <c r="E16" s="13">
        <v>500</v>
      </c>
    </row>
    <row r="17" spans="1:14" ht="15" thickBot="1" x14ac:dyDescent="0.35">
      <c r="A17" s="16" t="s">
        <v>14</v>
      </c>
      <c r="B17" s="17">
        <f>SUM(B7:B16)</f>
        <v>2450</v>
      </c>
      <c r="C17" s="17">
        <f t="shared" ref="C17:E17" si="0">SUM(C7:C16)</f>
        <v>2450</v>
      </c>
      <c r="D17" s="17">
        <f t="shared" si="0"/>
        <v>2900</v>
      </c>
      <c r="E17" s="17">
        <f t="shared" si="0"/>
        <v>3200</v>
      </c>
    </row>
    <row r="18" spans="1:14" ht="15" thickTop="1" x14ac:dyDescent="0.3"/>
    <row r="20" spans="1:14" x14ac:dyDescent="0.3">
      <c r="A20" s="1" t="s">
        <v>42</v>
      </c>
    </row>
    <row r="21" spans="1:14" x14ac:dyDescent="0.3">
      <c r="A21" t="s">
        <v>75</v>
      </c>
    </row>
    <row r="22" spans="1:14" x14ac:dyDescent="0.3">
      <c r="A22" t="s">
        <v>76</v>
      </c>
    </row>
    <row r="24" spans="1:14" x14ac:dyDescent="0.3">
      <c r="F24" s="5" t="s">
        <v>77</v>
      </c>
    </row>
    <row r="25" spans="1:14" ht="15" thickBot="1" x14ac:dyDescent="0.35">
      <c r="A25" s="7" t="s">
        <v>78</v>
      </c>
      <c r="B25" s="8" t="str">
        <f>B6</f>
        <v>Qdash</v>
      </c>
      <c r="C25" s="8" t="str">
        <f>C6</f>
        <v>Joe's</v>
      </c>
      <c r="D25" s="8" t="str">
        <f>D6</f>
        <v>FoodMart</v>
      </c>
      <c r="E25" s="8" t="str">
        <f>E6</f>
        <v>SunOne</v>
      </c>
      <c r="F25" s="36" t="s">
        <v>79</v>
      </c>
    </row>
    <row r="26" spans="1:14" x14ac:dyDescent="0.3">
      <c r="A26" t="s">
        <v>80</v>
      </c>
      <c r="B26" s="37">
        <v>69</v>
      </c>
      <c r="C26" s="37">
        <v>59.599999999999994</v>
      </c>
      <c r="D26" s="37">
        <v>24.800000000000011</v>
      </c>
      <c r="E26" s="37">
        <v>27.599999999999994</v>
      </c>
      <c r="F26" s="37">
        <f>SUM(B26:E26)</f>
        <v>181</v>
      </c>
    </row>
    <row r="27" spans="1:14" x14ac:dyDescent="0.3">
      <c r="A27" t="s">
        <v>81</v>
      </c>
      <c r="B27" s="37">
        <v>32</v>
      </c>
      <c r="C27" s="37">
        <v>40</v>
      </c>
      <c r="D27" s="37">
        <v>40</v>
      </c>
      <c r="E27" s="37">
        <v>129</v>
      </c>
      <c r="F27" s="37">
        <f>SUM(B27:E27)</f>
        <v>241</v>
      </c>
    </row>
    <row r="28" spans="1:14" x14ac:dyDescent="0.3">
      <c r="A28" t="s">
        <v>82</v>
      </c>
      <c r="B28" s="37">
        <v>45</v>
      </c>
      <c r="C28" s="37">
        <v>62.400000000000006</v>
      </c>
      <c r="D28" s="37">
        <v>36.200000000000003</v>
      </c>
      <c r="E28" s="37">
        <v>58.399999999999977</v>
      </c>
      <c r="F28" s="37">
        <f>SUM(B28:E28)</f>
        <v>202</v>
      </c>
    </row>
    <row r="29" spans="1:14" x14ac:dyDescent="0.3">
      <c r="A29" s="12" t="s">
        <v>83</v>
      </c>
      <c r="B29" s="38">
        <v>106</v>
      </c>
      <c r="C29" s="38">
        <v>150</v>
      </c>
      <c r="D29" s="38">
        <v>80</v>
      </c>
      <c r="E29" s="38">
        <v>40</v>
      </c>
      <c r="F29" s="38">
        <f>SUM(B29:E29)</f>
        <v>376</v>
      </c>
    </row>
    <row r="30" spans="1:14" x14ac:dyDescent="0.3">
      <c r="A30" t="s">
        <v>14</v>
      </c>
      <c r="B30" s="39">
        <f>SUM(B26:B29)</f>
        <v>252</v>
      </c>
      <c r="C30" s="39">
        <f>SUM(C26:C29)</f>
        <v>312</v>
      </c>
      <c r="D30" s="39">
        <f>SUM(D26:D29)</f>
        <v>181</v>
      </c>
      <c r="E30" s="39">
        <f>SUM(E26:E29)</f>
        <v>254.99999999999997</v>
      </c>
      <c r="F30" s="39">
        <f>SUM(F26:F29)</f>
        <v>1000</v>
      </c>
    </row>
    <row r="31" spans="1:14" x14ac:dyDescent="0.3">
      <c r="K31" s="40"/>
      <c r="L31" s="40"/>
      <c r="M31" s="40"/>
      <c r="N31" s="40"/>
    </row>
    <row r="32" spans="1:14" x14ac:dyDescent="0.3">
      <c r="A32" t="s">
        <v>78</v>
      </c>
      <c r="B32" s="11">
        <f>B30/$F$30</f>
        <v>0.252</v>
      </c>
      <c r="C32" s="11">
        <f>C30/$F$30</f>
        <v>0.312</v>
      </c>
      <c r="D32" s="11">
        <f>D30/$F$30</f>
        <v>0.18099999999999999</v>
      </c>
      <c r="E32" s="11">
        <f>E30/$F$30</f>
        <v>0.25499999999999995</v>
      </c>
      <c r="F32" s="11">
        <f>F30/$F$30</f>
        <v>1</v>
      </c>
      <c r="K32" s="40"/>
      <c r="L32" s="40"/>
      <c r="M32" s="40"/>
      <c r="N32" s="41"/>
    </row>
    <row r="33" spans="11:14" x14ac:dyDescent="0.3">
      <c r="K33" s="40"/>
      <c r="L33" s="40"/>
      <c r="M33" s="40"/>
      <c r="N33" s="40"/>
    </row>
    <row r="34" spans="11:14" x14ac:dyDescent="0.3">
      <c r="K34" s="40"/>
      <c r="L34" s="41"/>
      <c r="M34" s="41"/>
      <c r="N34" s="4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Cover</vt:lpstr>
      <vt:lpstr>E1</vt:lpstr>
      <vt:lpstr>E2</vt:lpstr>
      <vt:lpstr>E4</vt:lpstr>
      <vt:lpstr>E5</vt:lpstr>
      <vt:lpstr>E6</vt:lpstr>
      <vt:lpstr>tax_rate</vt:lpstr>
    </vt:vector>
  </TitlesOfParts>
  <Company>The Wharton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Wessels</dc:creator>
  <cp:lastModifiedBy>Professor David Wessels</cp:lastModifiedBy>
  <dcterms:created xsi:type="dcterms:W3CDTF">2015-05-19T19:19:37Z</dcterms:created>
  <dcterms:modified xsi:type="dcterms:W3CDTF">2017-07-12T20:30:58Z</dcterms:modified>
</cp:coreProperties>
</file>