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05" windowWidth="19020" windowHeight="11760" tabRatio="672" firstSheet="1" activeTab="1"/>
  </bookViews>
  <sheets>
    <sheet name="%%TOBA_CACHE%%" sheetId="5" state="veryHidden" r:id="rId1"/>
    <sheet name="Title" sheetId="31" r:id="rId2"/>
    <sheet name="Cost of debt" sheetId="26" r:id="rId3"/>
    <sheet name="Marginal Taxes" sheetId="28" r:id="rId4"/>
    <sheet name="Risk-free" sheetId="21" r:id="rId5"/>
    <sheet name="Comparables" sheetId="22" r:id="rId6"/>
    <sheet name="Cost of Equity" sheetId="24" r:id="rId7"/>
    <sheet name="Waterfall" sheetId="30" r:id="rId8"/>
  </sheets>
  <definedNames>
    <definedName name="company_name">'Cost of debt'!$A$2</definedName>
    <definedName name="end_date">#REF!</definedName>
    <definedName name="fiscal_year">#REF!</definedName>
    <definedName name="index_currencies">#REF!</definedName>
    <definedName name="index_returns">#REF!</definedName>
    <definedName name="start_date">#REF!</definedName>
  </definedNames>
  <calcPr calcId="125725"/>
</workbook>
</file>

<file path=xl/calcChain.xml><?xml version="1.0" encoding="utf-8"?>
<calcChain xmlns="http://schemas.openxmlformats.org/spreadsheetml/2006/main">
  <c r="K7" i="22"/>
  <c r="L7"/>
  <c r="M7"/>
  <c r="J7"/>
  <c r="I7"/>
  <c r="A11" i="30"/>
  <c r="L7"/>
  <c r="A2" l="1"/>
  <c r="C8"/>
  <c r="B24" s="1"/>
  <c r="D8"/>
  <c r="B25" s="1"/>
  <c r="E8"/>
  <c r="B26" s="1"/>
  <c r="D26" s="1"/>
  <c r="F8"/>
  <c r="B27" s="1"/>
  <c r="H8"/>
  <c r="I8"/>
  <c r="J8"/>
  <c r="B16" s="1"/>
  <c r="B8"/>
  <c r="B23" s="1"/>
  <c r="E23" s="1"/>
  <c r="D5" i="28"/>
  <c r="E5"/>
  <c r="F5" s="1"/>
  <c r="C5"/>
  <c r="B28" i="30" l="1"/>
  <c r="B29" s="1"/>
  <c r="D24"/>
  <c r="E24"/>
  <c r="D27"/>
  <c r="E27"/>
  <c r="E25"/>
  <c r="D25"/>
  <c r="B15"/>
  <c r="L8"/>
  <c r="E26"/>
  <c r="I2" i="22"/>
  <c r="B2"/>
  <c r="A2" i="21"/>
  <c r="G18" i="26"/>
  <c r="D28" i="30" l="1"/>
  <c r="E28"/>
  <c r="C15"/>
  <c r="B17"/>
  <c r="D29"/>
  <c r="E29"/>
  <c r="C17" l="1"/>
  <c r="C16"/>
</calcChain>
</file>

<file path=xl/sharedStrings.xml><?xml version="1.0" encoding="utf-8"?>
<sst xmlns="http://schemas.openxmlformats.org/spreadsheetml/2006/main" count="562" uniqueCount="531">
  <si>
    <t>Henkel Integrative Case</t>
  </si>
  <si>
    <t>Date</t>
  </si>
  <si>
    <t>Adhesives</t>
  </si>
  <si>
    <t>S2R8C2||&lt;TA&gt;&lt;Data type="string"&gt;HENKEL AG AND&lt;/Data&gt;&lt;/TA&gt;</t>
  </si>
  <si>
    <t>S2R8C3||&lt;TA&gt;&lt;Data type="date"&gt;2009-12-31&lt;/Data&gt;&lt;/TA&gt;</t>
  </si>
  <si>
    <t>S2R9C3||&lt;TA&gt;&lt;Data type="date"&gt;2009-12-31&lt;/Data&gt;&lt;/TA&gt;</t>
  </si>
  <si>
    <t>S2R21C3||&lt;TA&gt;&lt;Data type="date"&gt;2009-12-31&lt;/Data&gt;&lt;/TA&gt;</t>
  </si>
  <si>
    <t>S2R8C4||&lt;TA&gt;&lt;Data type="string"&gt;EUR&lt;/Data&gt;&lt;/TA&gt;</t>
  </si>
  <si>
    <t>S2R20C4||&lt;TA&gt;&lt;Data type="string"&gt;USD&lt;/Data&gt;&lt;/TA&gt;</t>
  </si>
  <si>
    <t>S2R21C4||&lt;TA&gt;&lt;Data type="string"&gt;USD&lt;/Data&gt;&lt;/TA&gt;</t>
  </si>
  <si>
    <t>S2R24C4||&lt;TA&gt;&lt;Data type="string"&gt;USD&lt;/Data&gt;&lt;/TA&gt;</t>
  </si>
  <si>
    <t>S2R25C4||&lt;TA&gt;&lt;Data type="string"&gt;USD&lt;/Data&gt;&lt;/TA&gt;</t>
  </si>
  <si>
    <t>EUR</t>
  </si>
  <si>
    <t>USD</t>
  </si>
  <si>
    <t>AA</t>
  </si>
  <si>
    <t>A+</t>
  </si>
  <si>
    <t>A</t>
  </si>
  <si>
    <t>A-</t>
  </si>
  <si>
    <t>BBB+</t>
  </si>
  <si>
    <t>BBB</t>
  </si>
  <si>
    <t>BBB-</t>
  </si>
  <si>
    <t>BB</t>
  </si>
  <si>
    <t>Company</t>
  </si>
  <si>
    <t>S3R8C3||&lt;TA&gt;&lt;Data type="date"&gt;2009-12-31&lt;/Data&gt;&lt;/TA&gt;</t>
  </si>
  <si>
    <t>S3R8C4||&lt;TA&gt;&lt;Data type="string"&gt;EUR&lt;/Data&gt;&lt;/TA&gt;</t>
  </si>
  <si>
    <t>S3R9C3||&lt;TA&gt;&lt;Data type="date"&gt;2009-12-31&lt;/Data&gt;&lt;/TA&gt;</t>
  </si>
  <si>
    <t>S3R14C3||&lt;TA&gt;&lt;Data type="date"&gt;2009-12-31&lt;/Data&gt;&lt;/TA&gt;</t>
  </si>
  <si>
    <t>S3R15C3||&lt;TA&gt;&lt;Data type="date"&gt;2009-12-31&lt;/Data&gt;&lt;/TA&gt;</t>
  </si>
  <si>
    <t>S3R24C4||&lt;TA&gt;&lt;Data type="string"&gt;USD&lt;/Data&gt;&lt;/TA&gt;</t>
  </si>
  <si>
    <t>S3R25C4||&lt;TA&gt;&lt;Data type="string"&gt;USD&lt;/Data&gt;&lt;/TA&gt;</t>
  </si>
  <si>
    <t>S2R7C3||&lt;TA&gt;&lt;Data type="date"&gt;2009-12-31&lt;/Data&gt;&lt;/TA&gt;</t>
  </si>
  <si>
    <t>S2R9C4||&lt;TA&gt;&lt;Data type="string"&gt;EUR&lt;/Data&gt;&lt;/TA&gt;</t>
  </si>
  <si>
    <t>S2R10C3||&lt;TA&gt;&lt;Data type="date"&gt;2009-12-31&lt;/Data&gt;&lt;/TA&gt;</t>
  </si>
  <si>
    <t>S2R10C4||&lt;TA&gt;&lt;Data type="string"&gt;EUR&lt;/Data&gt;&lt;/TA&gt;</t>
  </si>
  <si>
    <t>S2R11C3||&lt;TA&gt;&lt;Data type="date"&gt;2009-12-31&lt;/Data&gt;&lt;/TA&gt;</t>
  </si>
  <si>
    <t>S2R12C2||&lt;TA&gt;&lt;Data type="string"&gt;SVENSKA CELLULOSA AB&lt;/Data&gt;&lt;/TA&gt;</t>
  </si>
  <si>
    <t>S2R12C3||&lt;TA&gt;&lt;Data type="date"&gt;2009-12-31&lt;/Data&gt;&lt;/TA&gt;</t>
  </si>
  <si>
    <t>S2R12C4||&lt;TA&gt;&lt;Data type="string"&gt;SEK&lt;/Data&gt;&lt;/TA&gt;</t>
  </si>
  <si>
    <t>S2R13C3||&lt;TA&gt;&lt;Data type="date"&gt;2009-12-31&lt;/Data&gt;&lt;/TA&gt;</t>
  </si>
  <si>
    <t>S2R13C4||&lt;TA&gt;&lt;Data type="string"&gt;GBP&lt;/Data&gt;&lt;/TA&gt;</t>
  </si>
  <si>
    <t>S2R22C2||&lt;TA&gt;&lt;Data type="string"&gt;COLGATE-PALMOLIVE CO&lt;/Data&gt;&lt;/TA&gt;</t>
  </si>
  <si>
    <t>S2R22C3||&lt;TA&gt;&lt;Data type="date"&gt;2009-12-31&lt;/Data&gt;&lt;/TA&gt;</t>
  </si>
  <si>
    <t>S2R22C4||&lt;TA&gt;&lt;Data type="string"&gt;USD&lt;/Data&gt;&lt;/TA&gt;</t>
  </si>
  <si>
    <t>S2R23C3||&lt;TA&gt;&lt;Data type="date"&gt;2009-06-30&lt;/Data&gt;&lt;/TA&gt;</t>
  </si>
  <si>
    <t>S2R23C4||&lt;TA&gt;&lt;Data type="string"&gt;USD&lt;/Data&gt;&lt;/TA&gt;</t>
  </si>
  <si>
    <t>S2R25C3||&lt;TA&gt;&lt;Data type="date"&gt;2009-06-30&lt;/Data&gt;&lt;/TA&gt;</t>
  </si>
  <si>
    <t>S2R26C4||&lt;TA&gt;&lt;Data type="string"&gt;USD&lt;/Data&gt;&lt;/TA&gt;</t>
  </si>
  <si>
    <t>S2R27C4||&lt;TA&gt;&lt;Data type="string"&gt;USD&lt;/Data&gt;&lt;/TA&gt;</t>
  </si>
  <si>
    <t>S2R28C3||&lt;TA&gt;&lt;Data type="date"&gt;2009-06-30&lt;/Data&gt;&lt;/TA&gt;</t>
  </si>
  <si>
    <t>S2R28C4||&lt;TA&gt;&lt;Data type="string"&gt;USD&lt;/Data&gt;&lt;/TA&gt;</t>
  </si>
  <si>
    <t>S2R12C5||&lt;TA&gt;&lt;Data type="double"&gt;10821.692087&lt;/Data&gt;&lt;/TA&gt;</t>
  </si>
  <si>
    <t>S2R22C5||&lt;TA&gt;&lt;Data type="double"&gt;10682.969239&lt;/Data&gt;&lt;/TA&gt;</t>
  </si>
  <si>
    <t>S2R6C2||&lt;TA&gt;&lt;Data type="string"&gt;BEIERSDORF AG&lt;/Data&gt;&lt;/TA&gt;</t>
  </si>
  <si>
    <t>S2R6C3||&lt;TA&gt;&lt;Data type="date"&gt;2009-12-31&lt;/Data&gt;&lt;/TA&gt;</t>
  </si>
  <si>
    <t>S2R6C4||&lt;TA&gt;&lt;Data type="string"&gt;EUR&lt;/Data&gt;&lt;/TA&gt;</t>
  </si>
  <si>
    <t>S2R6C5||&lt;TA&gt;&lt;Data type="double"&gt;5748.000000&lt;/Data&gt;&lt;/TA&gt;</t>
  </si>
  <si>
    <t>S2R7C2||&lt;TA&gt;&lt;Data type="string"&gt;GIVAUDAN SA&lt;/Data&gt;&lt;/TA&gt;</t>
  </si>
  <si>
    <t>S2R7C4||&lt;TA&gt;&lt;Data type="string"&gt;CHF&lt;/Data&gt;&lt;/TA&gt;</t>
  </si>
  <si>
    <t>S2R7C5||&lt;TA&gt;&lt;Data type="double"&gt;2669.427417&lt;/Data&gt;&lt;/TA&gt;</t>
  </si>
  <si>
    <t>S2R8C5||&lt;TA&gt;&lt;Data type="double"&gt;13573.000000&lt;/Data&gt;&lt;/TA&gt;</t>
  </si>
  <si>
    <t>S2R9C2||&lt;TA&gt;&lt;Data type="string"&gt;L'OREAL SA&lt;/Data&gt;&lt;/TA&gt;</t>
  </si>
  <si>
    <t>S2R9C5||&lt;TA&gt;&lt;Data type="double"&gt;17472.600000&lt;/Data&gt;&lt;/TA&gt;</t>
  </si>
  <si>
    <t>S2R10C2||&lt;TA&gt;&lt;Data type="string"&gt;ORIFLAME COSMETICS&lt;/Data&gt;&lt;/TA&gt;</t>
  </si>
  <si>
    <t>S2R10C5||&lt;TA&gt;&lt;Data type="double"&gt;1316.595000&lt;/Data&gt;&lt;/TA&gt;</t>
  </si>
  <si>
    <t>S2R13C2||&lt;TA&gt;&lt;Data type="string"&gt;UNILEVER PLC&lt;/Data&gt;&lt;/TA&gt;</t>
  </si>
  <si>
    <t>S2R13C5||&lt;TA&gt;&lt;Data type="double"&gt;39785.796905&lt;/Data&gt;&lt;/TA&gt;</t>
  </si>
  <si>
    <t>S2R24C3||&lt;TA&gt;&lt;Data type="date"&gt;2009-06-30&lt;/Data&gt;&lt;/TA&gt;</t>
  </si>
  <si>
    <t>S2R26C2||&lt;TA&gt;&lt;Data type="string"&gt;ENERGIZER HOLDINGS&lt;/Data&gt;&lt;/TA&gt;</t>
  </si>
  <si>
    <t>S2R26C3||&lt;TA&gt;&lt;Data type="date"&gt;2009-09-30&lt;/Data&gt;&lt;/TA&gt;</t>
  </si>
  <si>
    <t>S2R26C5||&lt;TA&gt;&lt;Data type="double"&gt;2736.354272&lt;/Data&gt;&lt;/TA&gt;</t>
  </si>
  <si>
    <t>S2R11C2||&lt;TA&gt;&lt;Data type="string"&gt;RECKITT BENCKISER&lt;/Data&gt;&lt;/TA&gt;</t>
  </si>
  <si>
    <t>S2R11C4||&lt;TA&gt;&lt;Data type="string"&gt;GBP&lt;/Data&gt;&lt;/TA&gt;</t>
  </si>
  <si>
    <t>S2R11C5||&lt;TA&gt;&lt;Data type="double"&gt;8726.433677&lt;/Data&gt;&lt;/TA&gt;</t>
  </si>
  <si>
    <t>S2R20C2||&lt;TA&gt;&lt;Data type="string"&gt;AVON PRODUCTS INC&lt;/Data&gt;&lt;/TA&gt;</t>
  </si>
  <si>
    <t>S2R20C3||&lt;TA&gt;&lt;Data type="date"&gt;2009-12-31&lt;/Data&gt;&lt;/TA&gt;</t>
  </si>
  <si>
    <t>S2R20C5||&lt;TA&gt;&lt;Data type="double"&gt;7168.469611&lt;/Data&gt;&lt;/TA&gt;</t>
  </si>
  <si>
    <t>S2R21C2||&lt;TA&gt;&lt;Data type="string"&gt;CHURCH &amp;amp; DWIGHT CO&lt;/Data&gt;&lt;/TA&gt;</t>
  </si>
  <si>
    <t>S2R21C5||&lt;TA&gt;&lt;Data type="double"&gt;1757.090897&lt;/Data&gt;&lt;/TA&gt;</t>
  </si>
  <si>
    <t>S2R23C2||&lt;TA&gt;&lt;Data type="string"&gt;CLOROX COMPANY (THE)&lt;/Data&gt;&lt;/TA&gt;</t>
  </si>
  <si>
    <t>S2R23C5||&lt;TA&gt;&lt;Data type="double"&gt;3885.579605&lt;/Data&gt;&lt;/TA&gt;</t>
  </si>
  <si>
    <t>S2R24C2||&lt;TA&gt;&lt;Data type="string"&gt;ELIZABETH ARDEN&lt;/Data&gt;&lt;/TA&gt;</t>
  </si>
  <si>
    <t>S2R24C5||&lt;TA&gt;&lt;Data type="double"&gt;763.017327&lt;/Data&gt;&lt;/TA&gt;</t>
  </si>
  <si>
    <t>S2R25C2||&lt;TA&gt;&lt;Data type="string"&gt;ESTEE LAUDER CO&lt;/Data&gt;&lt;/TA&gt;</t>
  </si>
  <si>
    <t>S2R25C5||&lt;TA&gt;&lt;Data type="double"&gt;5227.280937&lt;/Data&gt;&lt;/TA&gt;</t>
  </si>
  <si>
    <t>S2R27C2||&lt;TA&gt;&lt;Data type="string"&gt;KIMBERLY-CLARK CORP&lt;/Data&gt;&lt;/TA&gt;</t>
  </si>
  <si>
    <t>S2R27C3||&lt;TA&gt;&lt;Data type="date"&gt;2009-12-31&lt;/Data&gt;&lt;/TA&gt;</t>
  </si>
  <si>
    <t>S2R27C5||&lt;TA&gt;&lt;Data type="double"&gt;13323.217655&lt;/Data&gt;&lt;/TA&gt;</t>
  </si>
  <si>
    <t>S2R28C2||&lt;TA&gt;&lt;Data type="string"&gt;PROCTER &amp;amp; GAMBLE CO&lt;/Data&gt;&lt;/TA&gt;</t>
  </si>
  <si>
    <t>S2R28C5||&lt;TA&gt;&lt;Data type="double"&gt;56343.756073&lt;/Data&gt;&lt;/TA&gt;</t>
  </si>
  <si>
    <t>S3R29C3||&lt;TA&gt;&lt;Data type="date"&gt;2009-12-31&lt;/Data&gt;&lt;/TA&gt;</t>
  </si>
  <si>
    <t>S3R30C4||&lt;TA&gt;&lt;Data type="string"&gt;USD&lt;/Data&gt;&lt;/TA&gt;</t>
  </si>
  <si>
    <t>S3R31C4||&lt;TA&gt;&lt;Data type="string"&gt;USD&lt;/Data&gt;&lt;/TA&gt;</t>
  </si>
  <si>
    <t>S3R34C2||&lt;TA&gt;&lt;Data type="string"&gt;3M COMPANY&lt;/Data&gt;&lt;/TA&gt;</t>
  </si>
  <si>
    <t>S3R34C3||&lt;TA&gt;&lt;Data type="date"&gt;2009-12-31&lt;/Data&gt;&lt;/TA&gt;</t>
  </si>
  <si>
    <t>S3R34C4||&lt;TA&gt;&lt;Data type="string"&gt;USD&lt;/Data&gt;&lt;/TA&gt;</t>
  </si>
  <si>
    <t>S3R34C6||&lt;TA&gt;&lt;Data type="double"&gt;5830.000000&lt;/Data&gt;&lt;/TA&gt;</t>
  </si>
  <si>
    <t>S3R34C7||&lt;TA&gt;&lt;Data type="double"&gt;1686&lt;/Data&gt;&lt;Data type="double"&gt;504&lt;/Data&gt;&lt;/TA&gt;</t>
  </si>
  <si>
    <t>S3R34C9||&lt;TA&gt;&lt;Data type="double"&gt;3809.000000&lt;/Data&gt;&lt;/TA&gt;</t>
  </si>
  <si>
    <t>S3R34C12||&lt;TA&gt;&lt;Data type="double"&gt;86.240000&lt;/Data&gt;&lt;/TA&gt;</t>
  </si>
  <si>
    <t>S3R34C13||&lt;TA&gt;&lt;Data type="double"&gt;714.859083&lt;/Data&gt;&lt;/TA&gt;</t>
  </si>
  <si>
    <t>S3R35C2||&lt;TA&gt;&lt;Data type="string"&gt;AVERY DENNISON CORP&lt;/Data&gt;&lt;/TA&gt;</t>
  </si>
  <si>
    <t>S3R35C3||&lt;TA&gt;&lt;Data type="date"&gt;2010-01-02&lt;/Data&gt;&lt;/TA&gt;</t>
  </si>
  <si>
    <t>S3R35C4||&lt;TA&gt;&lt;Data type="string"&gt;USD&lt;/Data&gt;&lt;/TA&gt;</t>
  </si>
  <si>
    <t>S3R35C6||&lt;TA&gt;&lt;Data type="double"&gt;1624.300000&lt;/Data&gt;&lt;/TA&gt;</t>
  </si>
  <si>
    <t>S3R35C7||&lt;TA&gt;&lt;Data type="double"&gt;289.6&lt;/Data&gt;&lt;Data type="double"&gt;37&lt;/Data&gt;&lt;/TA&gt;</t>
  </si>
  <si>
    <t>S3R35C9||&lt;TA&gt;&lt;Data type="double"&gt;143.600000&lt;/Data&gt;&lt;/TA&gt;</t>
  </si>
  <si>
    <t>S3R35C12||&lt;TA&gt;&lt;Data type="double"&gt;36.440000&lt;/Data&gt;&lt;/TA&gt;</t>
  </si>
  <si>
    <t>S3R35C13||&lt;TA&gt;&lt;Data type="double"&gt;109.417343&lt;/Data&gt;&lt;/TA&gt;</t>
  </si>
  <si>
    <t>S3R8C2||&lt;TA&gt;&lt;Data type="string"&gt;BEIERSDORF AG&lt;/Data&gt;&lt;/TA&gt;</t>
  </si>
  <si>
    <t>S3R8C6||&lt;TA&gt;&lt;Data type="double"&gt;155.000000&lt;/Data&gt;&lt;/TA&gt;</t>
  </si>
  <si>
    <t>S3R8C7||&lt;TA&gt;&lt;Data type="double"&gt;81&lt;/Data&gt;&lt;Data type="double"&gt;0&lt;/Data&gt;&lt;/TA&gt;</t>
  </si>
  <si>
    <t>S3R8C9||&lt;TA&gt;&lt;Data type="double"&gt;1813.000000&lt;/Data&gt;&lt;/TA&gt;</t>
  </si>
  <si>
    <t>S3R8C12||&lt;TA&gt;&lt;Data type="double"&gt;45.890000&lt;/Data&gt;&lt;/TA&gt;</t>
  </si>
  <si>
    <t>S3R8C13||&lt;TA&gt;&lt;Data type="double"&gt;226.818984&lt;/Data&gt;&lt;/TA&gt;</t>
  </si>
  <si>
    <t>S3R9C2||&lt;TA&gt;&lt;Data type="string"&gt;GIVAUDAN SA&lt;/Data&gt;&lt;/TA&gt;</t>
  </si>
  <si>
    <t>S3R9C4||&lt;TA&gt;&lt;Data type="string"&gt;CHF&lt;/Data&gt;&lt;/TA&gt;</t>
  </si>
  <si>
    <t>S3R9C6||&lt;TA&gt;&lt;Data type="double"&gt;3073.000000&lt;/Data&gt;&lt;/TA&gt;</t>
  </si>
  <si>
    <t>S3R9C7||&lt;TA&gt;&lt;Data type="double"&gt;206&lt;/Data&gt;&lt;Data type="double"&gt;76&lt;/Data&gt;&lt;/TA&gt;</t>
  </si>
  <si>
    <t>S3R9C9||&lt;TA&gt;&lt;Data type="double"&gt;892.000000&lt;/Data&gt;&lt;/TA&gt;</t>
  </si>
  <si>
    <t>S3R9C12||&lt;TA&gt;&lt;Data type="double"&gt;1005.000000&lt;/Data&gt;&lt;/TA&gt;</t>
  </si>
  <si>
    <t>S3R9C13||&lt;TA&gt;&lt;Data type="double"&gt;9.094450&lt;/Data&gt;&lt;/TA&gt;</t>
  </si>
  <si>
    <t>S3R10C2||&lt;TA&gt;&lt;Data type="string"&gt;HENKEL AG AND&lt;/Data&gt;&lt;/TA&gt;</t>
  </si>
  <si>
    <t>S3R10C3||&lt;TA&gt;&lt;Data type="date"&gt;2009-12-31&lt;/Data&gt;&lt;/TA&gt;</t>
  </si>
  <si>
    <t>S3R10C4||&lt;TA&gt;&lt;Data type="string"&gt;EUR&lt;/Data&gt;&lt;/TA&gt;</t>
  </si>
  <si>
    <t>S3R10C6||&lt;TA&gt;&lt;Data type="double"&gt;4179.000000&lt;/Data&gt;&lt;/TA&gt;</t>
  </si>
  <si>
    <t>S3R10C7||&lt;TA&gt;&lt;Data type="double"&gt;844&lt;/Data&gt;&lt;Data type="double"&gt;0&lt;/Data&gt;&lt;/TA&gt;</t>
  </si>
  <si>
    <t>S3R10C9||&lt;TA&gt;&lt;Data type="double"&gt;1226.000000&lt;/Data&gt;&lt;/TA&gt;</t>
  </si>
  <si>
    <t>S3R10C12||&lt;TA&gt;&lt;Data type="double"&gt;45.885000&lt;/Data&gt;&lt;/TA&gt;</t>
  </si>
  <si>
    <t>S3R10C13||&lt;TA&gt;&lt;Data type="double"&gt;433.717246&lt;/Data&gt;&lt;/TA&gt;</t>
  </si>
  <si>
    <t>S3R11C2||&lt;TA&gt;&lt;Data type="string"&gt;L'OREAL SA&lt;/Data&gt;&lt;/TA&gt;</t>
  </si>
  <si>
    <t>S3R11C3||&lt;TA&gt;&lt;Data type="date"&gt;2009-12-31&lt;/Data&gt;&lt;/TA&gt;</t>
  </si>
  <si>
    <t>S3R11C4||&lt;TA&gt;&lt;Data type="string"&gt;EUR&lt;/Data&gt;&lt;/TA&gt;</t>
  </si>
  <si>
    <t>S3R11C6||&lt;TA&gt;&lt;Data type="double"&gt;3131.300000&lt;/Data&gt;&lt;/TA&gt;</t>
  </si>
  <si>
    <t>S3R11C7||&lt;TA&gt;&lt;Data type="double"&gt;1015.5&lt;/Data&gt;&lt;Data type="double"&gt;0&lt;/Data&gt;&lt;/TA&gt;</t>
  </si>
  <si>
    <t>S3R11C9||&lt;TA&gt;&lt;Data type="double"&gt;1238.500000&lt;/Data&gt;&lt;/TA&gt;</t>
  </si>
  <si>
    <t>S3R11C12||&lt;TA&gt;&lt;Data type="double"&gt;85.330000&lt;/Data&gt;&lt;/TA&gt;</t>
  </si>
  <si>
    <t>S3R11C13||&lt;TA&gt;&lt;Data type="double"&gt;586.156310&lt;/Data&gt;&lt;/TA&gt;</t>
  </si>
  <si>
    <t>S3R12C2||&lt;TA&gt;&lt;Data type="string"&gt;ORIFLAME COSMETICS&lt;/Data&gt;&lt;/TA&gt;</t>
  </si>
  <si>
    <t>S3R12C3||&lt;TA&gt;&lt;Data type="date"&gt;2009-12-31&lt;/Data&gt;&lt;/TA&gt;</t>
  </si>
  <si>
    <t>S3R12C4||&lt;TA&gt;&lt;Data type="string"&gt;EUR&lt;/Data&gt;&lt;/TA&gt;</t>
  </si>
  <si>
    <t>S3R12C6||&lt;TA&gt;&lt;Data type="double"&gt;262.293000&lt;/Data&gt;&lt;/TA&gt;</t>
  </si>
  <si>
    <t>S3R12C7||&lt;TA&gt;&lt;Data type="double"&gt;0&lt;/Data&gt;&lt;Data type="double"&gt;0&lt;/Data&gt;&lt;/TA&gt;</t>
  </si>
  <si>
    <t>S3R12C9||&lt;TA&gt;&lt;Data type="double"&gt;107.213000&lt;/Data&gt;&lt;/TA&gt;</t>
  </si>
  <si>
    <t>S3R12C12||&lt;TA&gt;&lt;Data type="double"&gt;40.516820&lt;/Data&gt;&lt;/TA&gt;</t>
  </si>
  <si>
    <t>S3R12C13||&lt;TA&gt;&lt;Data type="double"&gt;56.980227&lt;/Data&gt;&lt;/TA&gt;</t>
  </si>
  <si>
    <t>S3R13C2||&lt;TA&gt;&lt;Data type="string"&gt;RECKITT BENCKISER&lt;/Data&gt;&lt;/TA&gt;</t>
  </si>
  <si>
    <t>S3R13C3||&lt;TA&gt;&lt;Data type="date"&gt;2009-12-31&lt;/Data&gt;&lt;/TA&gt;</t>
  </si>
  <si>
    <t>S3R13C4||&lt;TA&gt;&lt;Data type="string"&gt;GBP&lt;/Data&gt;&lt;/TA&gt;</t>
  </si>
  <si>
    <t>S3R13C6||&lt;TA&gt;&lt;Data type="double"&gt;136.000000&lt;/Data&gt;&lt;/TA&gt;</t>
  </si>
  <si>
    <t>S3R13C7||&lt;TA&gt;&lt;Data type="double"&gt;92&lt;/Data&gt;&lt;Data type="double"&gt;108&lt;/Data&gt;&lt;/TA&gt;</t>
  </si>
  <si>
    <t>S3R13C9||&lt;TA&gt;&lt;Data type="double"&gt;356.000000&lt;/Data&gt;&lt;/TA&gt;</t>
  </si>
  <si>
    <t>S3R13C12||&lt;TA&gt;&lt;Data type="double"&gt;35.230000&lt;/Data&gt;&lt;/TA&gt;</t>
  </si>
  <si>
    <t>S3R13C13||&lt;TA&gt;&lt;Data type="double"&gt;725.435000&lt;/Data&gt;&lt;/TA&gt;</t>
  </si>
  <si>
    <t>S3R14C2||&lt;TA&gt;&lt;Data type="string"&gt;SVENSKA CELLULOSA AB&lt;/Data&gt;&lt;/TA&gt;</t>
  </si>
  <si>
    <t>S3R14C4||&lt;TA&gt;&lt;Data type="string"&gt;SEK&lt;/Data&gt;&lt;/TA&gt;</t>
  </si>
  <si>
    <t>S3R14C6||&lt;TA&gt;&lt;Data type="double"&gt;43979.000000&lt;/Data&gt;&lt;/TA&gt;</t>
  </si>
  <si>
    <t>S3R14C7||&lt;TA&gt;&lt;Data type="double"&gt;3411&lt;/Data&gt;&lt;Data type="double"&gt;0&lt;/Data&gt;&lt;/TA&gt;</t>
  </si>
  <si>
    <t>S3R14C9||&lt;TA&gt;&lt;Data type="double"&gt;5342.000000&lt;/Data&gt;&lt;/TA&gt;</t>
  </si>
  <si>
    <t>S3R14C12||&lt;TA&gt;&lt;Data type="double"&gt;102.400000&lt;/Data&gt;&lt;/TA&gt;</t>
  </si>
  <si>
    <t>S3R14C13||&lt;TA&gt;&lt;Data type="double"&gt;702.342489&lt;/Data&gt;&lt;/TA&gt;</t>
  </si>
  <si>
    <t>S3R15C2||&lt;TA&gt;&lt;Data type="string"&gt;UNILEVER PLC&lt;/Data&gt;&lt;/TA&gt;</t>
  </si>
  <si>
    <t>S3R15C4||&lt;TA&gt;&lt;Data type="string"&gt;GBP&lt;/Data&gt;&lt;/TA&gt;</t>
  </si>
  <si>
    <t>S3R15C6||&lt;TA&gt;&lt;Data type="double"&gt;8720.987880&lt;/Data&gt;&lt;/TA&gt;</t>
  </si>
  <si>
    <t>S3R15C7||&lt;TA&gt;&lt;Data type="double"&gt;1720.4308&lt;/Data&gt;&lt;Data type="double"&gt;569.33844&lt;/Data&gt;&lt;/TA&gt;</t>
  </si>
  <si>
    <t>S3R15C9||&lt;TA&gt;&lt;Data type="double"&gt;3204.967480&lt;/Data&gt;&lt;/TA&gt;</t>
  </si>
  <si>
    <t>S3R15C12||&lt;TA&gt;&lt;Data type="double"&gt;18.460000&lt;/Data&gt;&lt;/TA&gt;</t>
  </si>
  <si>
    <t>S3R15C13||&lt;TA&gt;&lt;Data type="double"&gt;2815.500000&lt;/Data&gt;&lt;/TA&gt;</t>
  </si>
  <si>
    <t>S3R24C3||&lt;TA&gt;&lt;Data type="date"&gt;2009-06-30&lt;/Data&gt;&lt;/TA&gt;</t>
  </si>
  <si>
    <t>S3R25C3||&lt;TA&gt;&lt;Data type="date"&gt;2009-06-30&lt;/Data&gt;&lt;/TA&gt;</t>
  </si>
  <si>
    <t>S3R26C2||&lt;TA&gt;&lt;Data type="string"&gt;UNILEVER PLC&lt;/Data&gt;&lt;/TA&gt;</t>
  </si>
  <si>
    <t>S3R26C3||&lt;TA&gt;&lt;Data type="date"&gt;2009-12-31&lt;/Data&gt;&lt;/TA&gt;</t>
  </si>
  <si>
    <t>S3R26C4||&lt;TA&gt;&lt;Data type="string"&gt;GBP&lt;/Data&gt;&lt;/TA&gt;</t>
  </si>
  <si>
    <t>S3R26C6||&lt;TA&gt;&lt;Data type="double"&gt;8720.987880&lt;/Data&gt;&lt;/TA&gt;</t>
  </si>
  <si>
    <t>S3R26C7||&lt;TA&gt;&lt;Data type="double"&gt;1720.4308&lt;/Data&gt;&lt;Data type="double"&gt;569.33844&lt;/Data&gt;&lt;/TA&gt;</t>
  </si>
  <si>
    <t>S3R26C9||&lt;TA&gt;&lt;Data type="double"&gt;3204.967480&lt;/Data&gt;&lt;/TA&gt;</t>
  </si>
  <si>
    <t>S3R26C12||&lt;TA&gt;&lt;Data type="double"&gt;18.460000&lt;/Data&gt;&lt;/TA&gt;</t>
  </si>
  <si>
    <t>S3R26C13||&lt;TA&gt;&lt;Data type="double"&gt;2815.500000&lt;/Data&gt;&lt;/TA&gt;</t>
  </si>
  <si>
    <t>S3R30C2||&lt;TA&gt;&lt;Data type="string"&gt;COLGATE-PALMOLIVE CO&lt;/Data&gt;&lt;/TA&gt;</t>
  </si>
  <si>
    <t>S3R30C3||&lt;TA&gt;&lt;Data type="date"&gt;2009-12-31&lt;/Data&gt;&lt;/TA&gt;</t>
  </si>
  <si>
    <t>S3R30C6||&lt;TA&gt;&lt;Data type="double"&gt;3182.000000&lt;/Data&gt;&lt;/TA&gt;</t>
  </si>
  <si>
    <t>S3R30C7||&lt;TA&gt;&lt;Data type="double"&gt;708&lt;/Data&gt;&lt;Data type="double"&gt;575&lt;/Data&gt;&lt;/TA&gt;</t>
  </si>
  <si>
    <t>S3R30C9||&lt;TA&gt;&lt;Data type="double"&gt;740.000000&lt;/Data&gt;&lt;/TA&gt;</t>
  </si>
  <si>
    <t>S3R30C12||&lt;TA&gt;&lt;Data type="double"&gt;76.580000&lt;/Data&gt;&lt;/TA&gt;</t>
  </si>
  <si>
    <t>S3R30C13||&lt;TA&gt;&lt;Data type="double"&gt;482.683530&lt;/Data&gt;&lt;/TA&gt;</t>
  </si>
  <si>
    <t>S3R36C4||&lt;TA&gt;&lt;Data type="string"&gt;USD&lt;/Data&gt;&lt;/TA&gt;</t>
  </si>
  <si>
    <t>S4R7C2||&lt;TA&gt;&lt;Data type="double"&gt;46.160000&lt;/Data&gt;&lt;/TA&gt;</t>
  </si>
  <si>
    <t>S4R7C3||&lt;TA&gt;&lt;Data type="double"&gt;826.500000&lt;/Data&gt;&lt;/TA&gt;</t>
  </si>
  <si>
    <t>S4R7C4||&lt;TA&gt;&lt;Data type="double"&gt;31.000000&lt;/Data&gt;&lt;/TA&gt;</t>
  </si>
  <si>
    <t>S4R7C5||&lt;TA&gt;&lt;Data type="double"&gt;78.000000&lt;/Data&gt;&lt;/TA&gt;</t>
  </si>
  <si>
    <t>S4R7C6||&lt;TA&gt;&lt;Data type="double"&gt;428.500000&lt;/Data&gt;&lt;/TA&gt;</t>
  </si>
  <si>
    <t>S4R7C7||&lt;TA&gt;&lt;Data type="double"&gt;3356.000000&lt;/Data&gt;&lt;/TA&gt;</t>
  </si>
  <si>
    <t>S4R7C8||&lt;TA&gt;&lt;Data type="double"&gt;95.450000&lt;/Data&gt;&lt;/TA&gt;</t>
  </si>
  <si>
    <t>S4R7C9||&lt;TA&gt;&lt;Data type="double"&gt;1994.000000&lt;/Data&gt;&lt;/TA&gt;</t>
  </si>
  <si>
    <t>S4R8C2||&lt;TA&gt;&lt;Data type="string"&gt;EUR&lt;/Data&gt;&lt;/TA&gt;</t>
  </si>
  <si>
    <t>S4R8C3||&lt;TA&gt;&lt;Data type="string"&gt;CHF&lt;/Data&gt;&lt;/TA&gt;</t>
  </si>
  <si>
    <t>S4R8C4||&lt;TA&gt;&lt;Data type="string"&gt;EUR&lt;/Data&gt;&lt;/TA&gt;</t>
  </si>
  <si>
    <t>S4R8C5||&lt;TA&gt;&lt;Data type="string"&gt;EUR&lt;/Data&gt;&lt;/TA&gt;</t>
  </si>
  <si>
    <t>S4R8C6||&lt;TA&gt;&lt;Data type="string"&gt;EUR&lt;/Data&gt;&lt;/TA&gt;</t>
  </si>
  <si>
    <t>S4R8C7||&lt;TA&gt;&lt;Data type="string"&gt;GBP&lt;/Data&gt;&lt;/TA&gt;</t>
  </si>
  <si>
    <t>S4R8C8||&lt;TA&gt;&lt;Data type="string"&gt;SEK&lt;/Data&gt;&lt;/TA&gt;</t>
  </si>
  <si>
    <t>S4R8C9||&lt;TA&gt;&lt;Data type="string"&gt;GBP&lt;/Data&gt;&lt;/TA&gt;</t>
  </si>
  <si>
    <t>S3R28C3||&lt;TA&gt;&lt;Data type="date"&gt;0&lt;/Data&gt;&lt;/TA&gt;</t>
  </si>
  <si>
    <t>S3R29C2||&lt;TA&gt;&lt;Data type="string"&gt;BEIERSDORF AG&lt;/Data&gt;&lt;/TA&gt;</t>
  </si>
  <si>
    <t>S3R29C4||&lt;TA&gt;&lt;Data type="string"&gt;EUR&lt;/Data&gt;&lt;/TA&gt;</t>
  </si>
  <si>
    <t>S3R29C6||&lt;TA&gt;&lt;Data type="double"&gt;155.000000&lt;/Data&gt;&lt;/TA&gt;</t>
  </si>
  <si>
    <t>S3R29C7||&lt;TA&gt;&lt;Data type="double"&gt;81&lt;/Data&gt;&lt;Data type="double"&gt;0&lt;/Data&gt;&lt;/TA&gt;</t>
  </si>
  <si>
    <t>S3R29C9||&lt;TA&gt;&lt;Data type="double"&gt;1813.000000&lt;/Data&gt;&lt;/TA&gt;</t>
  </si>
  <si>
    <t>S3R29C12||&lt;TA&gt;&lt;Data type="double"&gt;45.890000&lt;/Data&gt;&lt;/TA&gt;</t>
  </si>
  <si>
    <t>S3R29C13||&lt;TA&gt;&lt;Data type="double"&gt;226.818984&lt;/Data&gt;&lt;/TA&gt;</t>
  </si>
  <si>
    <t>S3R31C2||&lt;TA&gt;&lt;Data type="string"&gt;ESTEE LAUDER CO&lt;/Data&gt;&lt;/TA&gt;</t>
  </si>
  <si>
    <t>S3R31C3||&lt;TA&gt;&lt;Data type="date"&gt;2009-06-30&lt;/Data&gt;&lt;/TA&gt;</t>
  </si>
  <si>
    <t>S3R31C6||&lt;TA&gt;&lt;Data type="double"&gt;1421.400000&lt;/Data&gt;&lt;/TA&gt;</t>
  </si>
  <si>
    <t>S3R31C7||&lt;TA&gt;&lt;Data type="double"&gt;163.4&lt;/Data&gt;&lt;Data type="double"&gt;122.8&lt;/Data&gt;&lt;/TA&gt;</t>
  </si>
  <si>
    <t>S3R31C9||&lt;TA&gt;&lt;Data type="double"&gt;881.200000&lt;/Data&gt;&lt;/TA&gt;</t>
  </si>
  <si>
    <t>S3R31C12||&lt;TA&gt;&lt;Data type="double"&gt;71.780000&lt;/Data&gt;&lt;/TA&gt;</t>
  </si>
  <si>
    <t>S3R31C13||&lt;TA&gt;&lt;Data type="double"&gt;195.779085&lt;/Data&gt;&lt;/TA&gt;</t>
  </si>
  <si>
    <t>Rating</t>
  </si>
  <si>
    <t>AA-</t>
  </si>
  <si>
    <t>S3R36C2||&lt;TA&gt;&lt;Data type="string"&gt;FULLER (H B) CO&lt;/Data&gt;&lt;/TA&gt;</t>
  </si>
  <si>
    <t>S3R36C3||&lt;TA&gt;&lt;Data type="date"&gt;2009-11-28&lt;/Data&gt;&lt;/TA&gt;</t>
  </si>
  <si>
    <t>S3R36C6||&lt;TA&gt;&lt;Data type="double"&gt;212.690000&lt;/Data&gt;&lt;/TA&gt;</t>
  </si>
  <si>
    <t>S3R36C7||&lt;TA&gt;&lt;Data type="double"&gt;44.664&lt;/Data&gt;&lt;Data type="double"&gt;28.763&lt;/Data&gt;&lt;/TA&gt;</t>
  </si>
  <si>
    <t>S3R36C9||&lt;TA&gt;&lt;Data type="double"&gt;100.154000&lt;/Data&gt;&lt;/TA&gt;</t>
  </si>
  <si>
    <t>S3R36C12||&lt;TA&gt;&lt;Data type="double"&gt;21.100000&lt;/Data&gt;&lt;/TA&gt;</t>
  </si>
  <si>
    <t>S3R36C13||&lt;TA&gt;&lt;Data type="double"&gt;48.978763&lt;/Data&gt;&lt;/TA&gt;</t>
  </si>
  <si>
    <t>S4R7C11||&lt;TA&gt;&lt;Data type="double"&gt;61.000000&lt;/Data&gt;&lt;/TA&gt;</t>
  </si>
  <si>
    <t>S4R7C12||&lt;TA&gt;&lt;Data type="double"&gt;60.630000&lt;/Data&gt;&lt;/TA&gt;</t>
  </si>
  <si>
    <t>S4R7C13||&lt;TA&gt;&lt;Data type="double"&gt;1994.000000&lt;/Data&gt;&lt;/TA&gt;</t>
  </si>
  <si>
    <t>S4R7C14||&lt;TA&gt;&lt;Data type="double"&gt;46.160000&lt;/Data&gt;&lt;/TA&gt;</t>
  </si>
  <si>
    <t>S4R7C15||&lt;TA&gt;&lt;Data type="double"&gt;82.150000&lt;/Data&gt;&lt;/TA&gt;</t>
  </si>
  <si>
    <t>S4R7C16||&lt;TA&gt;&lt;Data type="double"&gt;48.360000&lt;/Data&gt;&lt;/TA&gt;</t>
  </si>
  <si>
    <t>S4R7C17||&lt;TA&gt;&lt;Data type="double"&gt;82.670000&lt;/Data&gt;&lt;/TA&gt;</t>
  </si>
  <si>
    <t>S4R7C18||&lt;TA&gt;&lt;Data type="double"&gt;36.490000&lt;/Data&gt;&lt;/TA&gt;</t>
  </si>
  <si>
    <t>S4R7C19||&lt;TA&gt;&lt;Data type="double"&gt;22.750000&lt;/Data&gt;&lt;/TA&gt;</t>
  </si>
  <si>
    <t>S4R8C11||&lt;TA&gt;&lt;Data type="string"&gt;USD&lt;/Data&gt;&lt;/TA&gt;</t>
  </si>
  <si>
    <t>S4R8C12||&lt;TA&gt;&lt;Data type="string"&gt;USD&lt;/Data&gt;&lt;/TA&gt;</t>
  </si>
  <si>
    <t>S4R8C13||&lt;TA&gt;&lt;Data type="string"&gt;GBP&lt;/Data&gt;&lt;/TA&gt;</t>
  </si>
  <si>
    <t>S4R8C14||&lt;TA&gt;&lt;Data type="string"&gt;EUR&lt;/Data&gt;&lt;/TA&gt;</t>
  </si>
  <si>
    <t>S4R8C15||&lt;TA&gt;&lt;Data type="string"&gt;USD&lt;/Data&gt;&lt;/TA&gt;</t>
  </si>
  <si>
    <t>S4R8C16||&lt;TA&gt;&lt;Data type="string"&gt;USD&lt;/Data&gt;&lt;/TA&gt;</t>
  </si>
  <si>
    <t>S4R8C17||&lt;TA&gt;&lt;Data type="string"&gt;USD&lt;/Data&gt;&lt;/TA&gt;</t>
  </si>
  <si>
    <t>S4R8C18||&lt;TA&gt;&lt;Data type="string"&gt;USD&lt;/Data&gt;&lt;/TA&gt;</t>
  </si>
  <si>
    <t>S4R8C19||&lt;TA&gt;&lt;Data type="string"&gt;USD&lt;/Data&gt;&lt;/TA&gt;</t>
  </si>
  <si>
    <t>S4R7C21||&lt;TA&gt;&lt;Data type="double"&gt;1207.866757&lt;/Data&gt;&lt;/TA&gt;</t>
  </si>
  <si>
    <t>S4R7C22||&lt;TA&gt;&lt;Data type="double"&gt;814.426026&lt;/Data&gt;&lt;/TA&gt;</t>
  </si>
  <si>
    <t>S4R7C23||&lt;TA&gt;&lt;Data type="double"&gt;723.576803&lt;/Data&gt;&lt;/TA&gt;</t>
  </si>
  <si>
    <t>S4R7C24||&lt;TA&gt;&lt;Data type="double"&gt;8342.949073&lt;/Data&gt;&lt;/TA&gt;</t>
  </si>
  <si>
    <t>S4R7C25||&lt;TA&gt;&lt;Data type="double"&gt;1168.468000&lt;/Data&gt;&lt;/TA&gt;</t>
  </si>
  <si>
    <t>Cost of</t>
  </si>
  <si>
    <t>Segment</t>
  </si>
  <si>
    <t>S3R24C2||&lt;TA&gt;&lt;Data type="string"&gt;CLOROX COMPANY (THE)&lt;/Data&gt;&lt;/TA&gt;</t>
  </si>
  <si>
    <t>S3R24C6||&lt;TA&gt;&lt;Data type="double"&gt;3149.000000&lt;/Data&gt;&lt;/TA&gt;</t>
  </si>
  <si>
    <t>S3R24C7||&lt;TA&gt;&lt;Data type="double"&gt;193&lt;/Data&gt;&lt;Data type="double"&gt;70&lt;/Data&gt;&lt;/TA&gt;</t>
  </si>
  <si>
    <t>S3R24C9||&lt;TA&gt;&lt;Data type="double"&gt;206.000000&lt;/Data&gt;&lt;/TA&gt;</t>
  </si>
  <si>
    <t>S3R24C12||&lt;TA&gt;&lt;Data type="double"&gt;63.520000&lt;/Data&gt;&lt;/TA&gt;</t>
  </si>
  <si>
    <t>S3R24C13||&lt;TA&gt;&lt;Data type="double"&gt;139.443276&lt;/Data&gt;&lt;/TA&gt;</t>
  </si>
  <si>
    <t>S3R25C2||&lt;TA&gt;&lt;Data type="string"&gt;PROCTER &amp;amp; GAMBLE CO&lt;/Data&gt;&lt;/TA&gt;</t>
  </si>
  <si>
    <t>S3R25C6||&lt;TA&gt;&lt;Data type="double"&gt;36972.000000&lt;/Data&gt;&lt;/TA&gt;</t>
  </si>
  <si>
    <t>S3R25C7||&lt;TA&gt;&lt;Data type="double"&gt;3706&lt;/Data&gt;&lt;Data type="double"&gt;1534&lt;/Data&gt;&lt;/TA&gt;</t>
  </si>
  <si>
    <t>S3R25C9||&lt;TA&gt;&lt;Data type="double"&gt;4781.000000&lt;/Data&gt;&lt;/TA&gt;</t>
  </si>
  <si>
    <t>S3R25C12||&lt;TA&gt;&lt;Data type="double"&gt;64.330000&lt;/Data&gt;&lt;/TA&gt;</t>
  </si>
  <si>
    <t>S3R25C13||&lt;TA&gt;&lt;Data type="double"&gt;2799.193095&lt;/Data&gt;&lt;/TA&gt;</t>
  </si>
  <si>
    <t>S3R28C4||&lt;TA&gt;&lt;Data&gt;&lt;S3R28C4 type="string"/&gt;&lt;/Data&gt;&lt;/TA&gt;</t>
  </si>
  <si>
    <t>Bloomberg, December, 2009</t>
  </si>
  <si>
    <t>Market capitalization</t>
  </si>
  <si>
    <t>S2R6C7||&lt;TA&gt;&lt;Data type="double"&gt;5748.000000&lt;/Data&gt;&lt;/TA&gt;</t>
  </si>
  <si>
    <t>S2R6C8||&lt;TA&gt;&lt;Data type="double"&gt;1758&lt;/Data&gt;&lt;Data type="double"&gt;134&lt;/Data&gt;&lt;/TA&gt;</t>
  </si>
  <si>
    <t>S2R6C9||&lt;TA&gt;&lt;Data type="double"&gt;3198&lt;/Data&gt;&lt;Data type="double"&gt;52&lt;/Data&gt;&lt;/TA&gt;</t>
  </si>
  <si>
    <t>S2R6C10||&lt;TA&gt;&lt;Data type="double"&gt;24.000000&lt;/Data&gt;&lt;/TA&gt;</t>
  </si>
  <si>
    <t>S2R6C11||&lt;TA&gt;&lt;Data type="double"&gt;606&lt;/Data&gt;&lt;Data type="double"&gt;24&lt;/Data&gt;&lt;/TA&gt;</t>
  </si>
  <si>
    <t>S2R6C13||&lt;TA&gt;&lt;Data type="double"&gt;561.000000&lt;/Data&gt;&lt;/TA&gt;</t>
  </si>
  <si>
    <t>S2R6C14||&lt;TA&gt;&lt;Data type="double"&gt;947.000000&lt;/Data&gt;&lt;/TA&gt;</t>
  </si>
  <si>
    <t>S2R6C15||&lt;TA&gt;&lt;Data type="double"&gt;0.000000&lt;/Data&gt;&lt;/TA&gt;</t>
  </si>
  <si>
    <t>S2R6C16||&lt;TA&gt;&lt;Data type="double"&gt;699.000000&lt;/Data&gt;&lt;/TA&gt;</t>
  </si>
  <si>
    <t>S2R6C17||&lt;TA&gt;&lt;Data type="double"&gt;725.000000&lt;/Data&gt;&lt;/TA&gt;</t>
  </si>
  <si>
    <t>S2R7C7||&lt;TA&gt;&lt;Data type="double"&gt;3959.000000&lt;/Data&gt;&lt;/TA&gt;</t>
  </si>
  <si>
    <t>S2R7C8||&lt;TA&gt;&lt;Data type="double"&gt;2060&lt;/Data&gt;&lt;Data type="double"&gt;295&lt;/Data&gt;&lt;/TA&gt;</t>
  </si>
  <si>
    <t>S2R7C9||&lt;TA&gt;&lt;Data type="double"&gt;1059&lt;/Data&gt;&lt;Data type="double"&gt;25&lt;/Data&gt;&lt;/TA&gt;</t>
  </si>
  <si>
    <t>S2R7C10||&lt;TA&gt;&lt;Data type="double"&gt;176.000000&lt;/Data&gt;&lt;/TA&gt;</t>
  </si>
  <si>
    <t>S2R7C11||&lt;TA&gt;&lt;Data type="double"&gt;520&lt;/Data&gt;&lt;Data type="double"&gt;176&lt;/Data&gt;&lt;/TA&gt;</t>
  </si>
  <si>
    <t>S2R7C13||&lt;TA&gt;&lt;Data type="double"&gt;633.000000&lt;/Data&gt;&lt;/TA&gt;</t>
  </si>
  <si>
    <t>S2R7C14||&lt;TA&gt;&lt;Data type="double"&gt;831.000000&lt;/Data&gt;&lt;/TA&gt;</t>
  </si>
  <si>
    <t>S2R7C15||&lt;TA&gt;&lt;Data type="double"&gt;92.000000&lt;/Data&gt;&lt;/TA&gt;</t>
  </si>
  <si>
    <t>S2R7C16||&lt;TA&gt;&lt;Data type="double"&gt;322.000000&lt;/Data&gt;&lt;/TA&gt;</t>
  </si>
  <si>
    <t>S2R7C17||&lt;TA&gt;&lt;Data type="double"&gt;1437.000000&lt;/Data&gt;&lt;/TA&gt;</t>
  </si>
  <si>
    <t>S2R8C7||&lt;TA&gt;&lt;Data type="double"&gt;13573.000000&lt;/Data&gt;&lt;/TA&gt;</t>
  </si>
  <si>
    <t>S2R8C8||&lt;TA&gt;&lt;Data type="double"&gt;6877&lt;/Data&gt;&lt;Data type="double"&gt;416&lt;/Data&gt;&lt;/TA&gt;</t>
  </si>
  <si>
    <t>S2R8C9||&lt;TA&gt;&lt;Data type="double"&gt;4966&lt;/Data&gt;&lt;Data type="double"&gt;59&lt;/Data&gt;&lt;/TA&gt;</t>
  </si>
  <si>
    <t>S2R8C10||&lt;TA&gt;&lt;Data type="double"&gt;108.000000&lt;/Data&gt;&lt;/TA&gt;</t>
  </si>
  <si>
    <t>S2R8C11||&lt;TA&gt;&lt;Data type="double"&gt;1255&lt;/Data&gt;&lt;Data type="double"&gt;108&lt;/Data&gt;&lt;/TA&gt;</t>
  </si>
  <si>
    <t>S2R8C13||&lt;TA&gt;&lt;Data type="double"&gt;1236.000000&lt;/Data&gt;&lt;/TA&gt;</t>
  </si>
  <si>
    <t>S2R8C14||&lt;TA&gt;&lt;Data type="double"&gt;2115.000000&lt;/Data&gt;&lt;/TA&gt;</t>
  </si>
  <si>
    <t>S2R8C15||&lt;TA&gt;&lt;Data type="double"&gt;67.000000&lt;/Data&gt;&lt;/TA&gt;</t>
  </si>
  <si>
    <t>S2R8C16||&lt;TA&gt;&lt;Data type="double"&gt;1885.000000&lt;/Data&gt;&lt;/TA&gt;</t>
  </si>
  <si>
    <t>S2R8C17||&lt;TA&gt;&lt;Data type="double"&gt;2248.000000&lt;/Data&gt;&lt;/TA&gt;</t>
  </si>
  <si>
    <t>S2R9C7||&lt;TA&gt;&lt;Data type="double"&gt;17472.600000&lt;/Data&gt;&lt;/TA&gt;</t>
  </si>
  <si>
    <t>S2R9C8||&lt;TA&gt;&lt;Data type="double"&gt;4256.8&lt;/Data&gt;&lt;Data type="double"&gt;834&lt;/Data&gt;&lt;/TA&gt;</t>
  </si>
  <si>
    <t>S2R9C9||&lt;TA&gt;&lt;Data type="double"&gt;9716.2&lt;/Data&gt;&lt;Data type="double"&gt;0&lt;/Data&gt;&lt;/TA&gt;</t>
  </si>
  <si>
    <t>S2R9C10||&lt;TA&gt;&lt;Data type="double"&gt;0.000000&lt;/Data&gt;&lt;/TA&gt;</t>
  </si>
  <si>
    <t>S2R9C11||&lt;TA&gt;&lt;Data type="double"&gt;2665.6&lt;/Data&gt;&lt;Data type="double"&gt;0&lt;/Data&gt;&lt;/TA&gt;</t>
  </si>
  <si>
    <t>S2R9C13||&lt;TA&gt;&lt;Data type="double"&gt;1476.700000&lt;/Data&gt;&lt;/TA&gt;</t>
  </si>
  <si>
    <t>S2R9C14||&lt;TA&gt;&lt;Data type="double"&gt;2826.800000&lt;/Data&gt;&lt;/TA&gt;</t>
  </si>
  <si>
    <t>S2R9C15||&lt;TA&gt;&lt;Data type="double"&gt;0.000000&lt;/Data&gt;&lt;/TA&gt;</t>
  </si>
  <si>
    <t>S2R9C16||&lt;TA&gt;&lt;Data type="double"&gt;2603.100000&lt;/Data&gt;&lt;/TA&gt;</t>
  </si>
  <si>
    <t>S2R9C17||&lt;TA&gt;&lt;Data type="double"&gt;2599.000000&lt;/Data&gt;&lt;/TA&gt;</t>
  </si>
  <si>
    <t>S2R10C7||&lt;TA&gt;&lt;Data type="double"&gt;1316.595000&lt;/Data&gt;&lt;/TA&gt;</t>
  </si>
  <si>
    <t>S2R10C8||&lt;TA&gt;&lt;Data type="double"&gt;429.332&lt;/Data&gt;&lt;Data type="double"&gt;21.478&lt;/Data&gt;&lt;/TA&gt;</t>
  </si>
  <si>
    <t>S2R10C9||&lt;TA&gt;&lt;Data type="double"&gt;778.076&lt;/Data&gt;&lt;Data type="double"&gt;0&lt;/Data&gt;&lt;/TA&gt;</t>
  </si>
  <si>
    <t>S2R10C10||&lt;TA&gt;&lt;Data type="double"&gt;2.726000&lt;/Data&gt;&lt;/TA&gt;</t>
  </si>
  <si>
    <t>S2R10C11||&lt;TA&gt;&lt;Data type="double"&gt;87.709&lt;/Data&gt;&lt;Data type="double"&gt;2.726&lt;/Data&gt;&lt;/TA&gt;</t>
  </si>
  <si>
    <t>S2R10C13||&lt;TA&gt;&lt;Data type="double"&gt;221.309000&lt;/Data&gt;&lt;/TA&gt;</t>
  </si>
  <si>
    <t>S2R10C14||&lt;TA&gt;&lt;Data type="double"&gt;72.101000&lt;/Data&gt;&lt;/TA&gt;</t>
  </si>
  <si>
    <t>S2R10C15||&lt;TA&gt;&lt;Data type="double"&gt;0.000000&lt;/Data&gt;&lt;/TA&gt;</t>
  </si>
  <si>
    <t>S2R10C16||&lt;TA&gt;&lt;Data type="double"&gt;45.210000&lt;/Data&gt;&lt;/TA&gt;</t>
  </si>
  <si>
    <t>S2R10C17||&lt;TA&gt;&lt;Data type="double"&gt;134.137000&lt;/Data&gt;&lt;/TA&gt;</t>
  </si>
  <si>
    <t>S2R11C7||&lt;TA&gt;&lt;Data type="double"&gt;7753.000000&lt;/Data&gt;&lt;/TA&gt;</t>
  </si>
  <si>
    <t>S2R11C8||&lt;TA&gt;&lt;Data type="double"&gt;2989&lt;/Data&gt;&lt;Data type="double"&gt;126&lt;/Data&gt;&lt;/TA&gt;</t>
  </si>
  <si>
    <t>S2R11C9||&lt;TA&gt;&lt;Data type="double"&gt;2699&lt;/Data&gt;&lt;Data type="double"&gt;0&lt;/Data&gt;&lt;/TA&gt;</t>
  </si>
  <si>
    <t>S2R11C10||&lt;TA&gt;&lt;Data type="double"&gt;8.000000&lt;/Data&gt;&lt;/TA&gt;</t>
  </si>
  <si>
    <t>S2R11C11||&lt;TA&gt;&lt;Data type="double"&gt;1939&lt;/Data&gt;&lt;Data type="double"&gt;8&lt;/Data&gt;&lt;/TA&gt;</t>
  </si>
  <si>
    <t>S2R11C13||&lt;TA&gt;&lt;Data type="double"&gt;486.000000&lt;/Data&gt;&lt;/TA&gt;</t>
  </si>
  <si>
    <t>S2R11C14||&lt;TA&gt;&lt;Data type="double"&gt;896.000000&lt;/Data&gt;&lt;/TA&gt;</t>
  </si>
  <si>
    <t>S2R11C15||&lt;TA&gt;&lt;Data type="double"&gt;0.000000&lt;/Data&gt;&lt;/TA&gt;</t>
  </si>
  <si>
    <t>S2R11C16||&lt;TA&gt;&lt;Data type="double"&gt;790.000000&lt;/Data&gt;&lt;/TA&gt;</t>
  </si>
  <si>
    <t>S2R11C17||&lt;TA&gt;&lt;Data type="double"&gt;639.000000&lt;/Data&gt;&lt;/TA&gt;</t>
  </si>
  <si>
    <t>S2R12C7||&lt;TA&gt;&lt;Data type="double"&gt;110857.000000&lt;/Data&gt;&lt;/TA&gt;</t>
  </si>
  <si>
    <t>S2R12C8||&lt;TA&gt;&lt;Data type="double"&gt;62016&lt;/Data&gt;&lt;Data type="double"&gt;6828&lt;/Data&gt;&lt;/TA&gt;</t>
  </si>
  <si>
    <t>S2R12C9||&lt;TA&gt;&lt;Data type="double"&gt;0&lt;/Data&gt;&lt;Data type="double"&gt;36381&lt;/Data&gt;&lt;/TA&gt;</t>
  </si>
  <si>
    <t>S2R12C10||&lt;TA&gt;&lt;Data type="double"&gt;306.000000&lt;/Data&gt;&lt;/TA&gt;</t>
  </si>
  <si>
    <t>S2R12C11||&lt;TA&gt;&lt;Data type="double"&gt;5632&lt;/Data&gt;&lt;Data type="double"&gt;306&lt;/Data&gt;&lt;/TA&gt;</t>
  </si>
  <si>
    <t>S2R12C13||&lt;TA&gt;&lt;Data type="double"&gt;11459.000000&lt;/Data&gt;&lt;/TA&gt;</t>
  </si>
  <si>
    <t>S2R12C14||&lt;TA&gt;&lt;Data type="double"&gt;18447.000000&lt;/Data&gt;&lt;/TA&gt;</t>
  </si>
  <si>
    <t>S2R12C15||&lt;TA&gt;&lt;Data type="double"&gt;2236.000000&lt;/Data&gt;&lt;/TA&gt;</t>
  </si>
  <si>
    <t>S2R12C16||&lt;TA&gt;&lt;Data type="double"&gt;12277.000000&lt;/Data&gt;&lt;/TA&gt;</t>
  </si>
  <si>
    <t>S2R12C17||&lt;TA&gt;&lt;Data type="double"&gt;86801.000000&lt;/Data&gt;&lt;/TA&gt;</t>
  </si>
  <si>
    <t>S2R13C7||&lt;TA&gt;&lt;Data type="double"&gt;35347.691260&lt;/Data&gt;&lt;/TA&gt;</t>
  </si>
  <si>
    <t>S2R13C8||&lt;TA&gt;&lt;Data type="double"&gt;17511.85498&lt;/Data&gt;&lt;Data type="double"&gt;904.48478&lt;/Data&gt;&lt;/TA&gt;</t>
  </si>
  <si>
    <t>S2R13C9||&lt;TA&gt;&lt;Data type="double"&gt;11705.04494&lt;/Data&gt;&lt;Data type="double"&gt;0&lt;/Data&gt;&lt;/TA&gt;</t>
  </si>
  <si>
    <t>S2R13C10||&lt;TA&gt;&lt;Data type="double"&gt;149.120160&lt;/Data&gt;&lt;/TA&gt;</t>
  </si>
  <si>
    <t>S2R13C11||&lt;TA&gt;&lt;Data type="double"&gt;5226.30656&lt;/Data&gt;&lt;Data type="double"&gt;149.12016&lt;/Data&gt;&lt;/TA&gt;</t>
  </si>
  <si>
    <t>S2R13C13||&lt;TA&gt;&lt;Data type="double"&gt;3173.041960&lt;/Data&gt;&lt;/TA&gt;</t>
  </si>
  <si>
    <t>S2R13C14||&lt;TA&gt;&lt;Data type="double"&gt;2775.746600&lt;/Data&gt;&lt;/TA&gt;</t>
  </si>
  <si>
    <t>S2R13C15||&lt;TA&gt;&lt;Data type="double"&gt;0.000000&lt;/Data&gt;&lt;/TA&gt;</t>
  </si>
  <si>
    <t>S2R13C16||&lt;TA&gt;&lt;Data type="double"&gt;3531.317240&lt;/Data&gt;&lt;/TA&gt;</t>
  </si>
  <si>
    <t>S2R13C17||&lt;TA&gt;&lt;Data type="double"&gt;5920.410320&lt;/Data&gt;&lt;/TA&gt;</t>
  </si>
  <si>
    <t>S2R20C7||&lt;TA&gt;&lt;Data type="double"&gt;10284.700000&lt;/Data&gt;&lt;/TA&gt;</t>
  </si>
  <si>
    <t>S2R20C8||&lt;TA&gt;&lt;Data type="double"&gt;3700.9&lt;/Data&gt;&lt;Data type="double"&gt;180.7&lt;/Data&gt;&lt;/TA&gt;</t>
  </si>
  <si>
    <t>S2R20C9||&lt;TA&gt;&lt;Data type="double"&gt;5311.6&lt;/Data&gt;&lt;Data type="double"&gt;0&lt;/Data&gt;&lt;/TA&gt;</t>
  </si>
  <si>
    <t>S2R20C10||&lt;TA&gt;&lt;Data type="double"&gt;47.700000&lt;/Data&gt;&lt;/TA&gt;</t>
  </si>
  <si>
    <t>S2R20C11||&lt;TA&gt;&lt;Data type="double"&gt;1091.5&lt;/Data&gt;&lt;Data type="double"&gt;47.7&lt;/Data&gt;&lt;/TA&gt;</t>
  </si>
  <si>
    <t>S2R20C13||&lt;TA&gt;&lt;Data type="double"&gt;1067.500000&lt;/Data&gt;&lt;/TA&gt;</t>
  </si>
  <si>
    <t>S2R20C14||&lt;TA&gt;&lt;Data type="double"&gt;923.000000&lt;/Data&gt;&lt;/TA&gt;</t>
  </si>
  <si>
    <t>S2R20C15||&lt;TA&gt;&lt;Data type="double"&gt;291.000000&lt;/Data&gt;&lt;/TA&gt;</t>
  </si>
  <si>
    <t>S2R20C16||&lt;TA&gt;&lt;Data type="double"&gt;746.700000&lt;/Data&gt;&lt;/TA&gt;</t>
  </si>
  <si>
    <t>S2R20C17||&lt;TA&gt;&lt;Data type="double"&gt;1529.600000&lt;/Data&gt;&lt;/TA&gt;</t>
  </si>
  <si>
    <t>S2R21C7||&lt;TA&gt;&lt;Data type="double"&gt;2520.922000&lt;/Data&gt;&lt;/TA&gt;</t>
  </si>
  <si>
    <t>S2R21C8||&lt;TA&gt;&lt;Data type="double"&gt;1335.08&lt;/Data&gt;&lt;Data type="double"&gt;85.352&lt;/Data&gt;&lt;/TA&gt;</t>
  </si>
  <si>
    <t>S2R21C9||&lt;TA&gt;&lt;Data type="double"&gt;708.998&lt;/Data&gt;&lt;Data type="double"&gt;0&lt;/Data&gt;&lt;/TA&gt;</t>
  </si>
  <si>
    <t>S2R21C10||&lt;TA&gt;&lt;Data type="double"&gt;28.431000&lt;/Data&gt;&lt;/TA&gt;</t>
  </si>
  <si>
    <t>S2R21C11||&lt;TA&gt;&lt;Data type="double"&gt;391.492&lt;/Data&gt;&lt;Data type="double"&gt;28.431&lt;/Data&gt;&lt;/TA&gt;</t>
  </si>
  <si>
    <t>S2R21C13||&lt;TA&gt;&lt;Data type="double"&gt;216.870000&lt;/Data&gt;&lt;/TA&gt;</t>
  </si>
  <si>
    <t>S2R21C14||&lt;TA&gt;&lt;Data type="double"&gt;222.758000&lt;/Data&gt;&lt;/TA&gt;</t>
  </si>
  <si>
    <t>S2R21C15||&lt;TA&gt;&lt;Data type="double"&gt;65.419000&lt;/Data&gt;&lt;/TA&gt;</t>
  </si>
  <si>
    <t>S2R21C16||&lt;TA&gt;&lt;Data type="double"&gt;177.778000&lt;/Data&gt;&lt;/TA&gt;</t>
  </si>
  <si>
    <t>S2R21C17||&lt;TA&gt;&lt;Data type="double"&gt;455.636000&lt;/Data&gt;&lt;/TA&gt;</t>
  </si>
  <si>
    <t>S2R22C7||&lt;TA&gt;&lt;Data type="double"&gt;15327.000000&lt;/Data&gt;&lt;/TA&gt;</t>
  </si>
  <si>
    <t>S2R22C8||&lt;TA&gt;&lt;Data type="double"&gt;5952&lt;/Data&gt;&lt;Data type="double"&gt;351&lt;/Data&gt;&lt;/TA&gt;</t>
  </si>
  <si>
    <t>S2R22C9||&lt;TA&gt;&lt;Data type="double"&gt;5282&lt;/Data&gt;&lt;Data type="double"&gt;78&lt;/Data&gt;&lt;/TA&gt;</t>
  </si>
  <si>
    <t>S2R22C10||&lt;TA&gt;&lt;Data type="double"&gt;22.000000&lt;/Data&gt;&lt;/TA&gt;</t>
  </si>
  <si>
    <t>S2R22C11||&lt;TA&gt;&lt;Data type="double"&gt;3664&lt;/Data&gt;&lt;Data type="double"&gt;22&lt;/Data&gt;&lt;/TA&gt;</t>
  </si>
  <si>
    <t>S2R22C13||&lt;TA&gt;&lt;Data type="double"&gt;1209.000000&lt;/Data&gt;&lt;/TA&gt;</t>
  </si>
  <si>
    <t>S2R22C14||&lt;TA&gt;&lt;Data type="double"&gt;1626.000000&lt;/Data&gt;&lt;/TA&gt;</t>
  </si>
  <si>
    <t>S2R22C15||&lt;TA&gt;&lt;Data type="double"&gt;431.000000&lt;/Data&gt;&lt;/TA&gt;</t>
  </si>
  <si>
    <t>S2R22C16||&lt;TA&gt;&lt;Data type="double"&gt;1172.000000&lt;/Data&gt;&lt;/TA&gt;</t>
  </si>
  <si>
    <t>S2R22C17||&lt;TA&gt;&lt;Data type="double"&gt;3516.000000&lt;/Data&gt;&lt;/TA&gt;</t>
  </si>
  <si>
    <t>S2R23C7||&lt;TA&gt;&lt;Data type="double"&gt;5450.000000&lt;/Data&gt;&lt;/TA&gt;</t>
  </si>
  <si>
    <t>S2R23C8||&lt;TA&gt;&lt;Data type="double"&gt;2921&lt;/Data&gt;&lt;Data type="double"&gt;190&lt;/Data&gt;&lt;/TA&gt;</t>
  </si>
  <si>
    <t>S2R23C9||&lt;TA&gt;&lt;Data type="double"&gt;1328&lt;/Data&gt;&lt;Data type="double"&gt;0&lt;/Data&gt;&lt;/TA&gt;</t>
  </si>
  <si>
    <t>S2R23C10||&lt;TA&gt;&lt;Data type="double"&gt;17.000000&lt;/Data&gt;&lt;/TA&gt;</t>
  </si>
  <si>
    <t>S2R23C11||&lt;TA&gt;&lt;Data type="double"&gt;1011&lt;/Data&gt;&lt;Data type="double"&gt;17&lt;/Data&gt;&lt;/TA&gt;</t>
  </si>
  <si>
    <t>S2R23C13||&lt;TA&gt;&lt;Data type="double"&gt;366.000000&lt;/Data&gt;&lt;/TA&gt;</t>
  </si>
  <si>
    <t>S2R23C14||&lt;TA&gt;&lt;Data type="double"&gt;492.000000&lt;/Data&gt;&lt;/TA&gt;</t>
  </si>
  <si>
    <t>S2R23C15||&lt;TA&gt;&lt;Data type="double"&gt;123.000000&lt;/Data&gt;&lt;/TA&gt;</t>
  </si>
  <si>
    <t>S2R23C16||&lt;TA&gt;&lt;Data type="double"&gt;381.000000&lt;/Data&gt;&lt;/TA&gt;</t>
  </si>
  <si>
    <t>S2R23C17||&lt;TA&gt;&lt;Data type="double"&gt;955.000000&lt;/Data&gt;&lt;/TA&gt;</t>
  </si>
  <si>
    <t>S2R24C7||&lt;TA&gt;&lt;Data type="double"&gt;1070.225000&lt;/Data&gt;&lt;/TA&gt;</t>
  </si>
  <si>
    <t>S2R24C8||&lt;TA&gt;&lt;Data type="double"&gt;633.506&lt;/Data&gt;&lt;Data type="double"&gt;26.158&lt;/Data&gt;&lt;/TA&gt;</t>
  </si>
  <si>
    <t>S2R24C9||&lt;TA&gt;&lt;Data type="double"&gt;400.33&lt;/Data&gt;&lt;Data type="double"&gt;0&lt;/Data&gt;&lt;/TA&gt;</t>
  </si>
  <si>
    <t>S2R24C10||&lt;TA&gt;&lt;Data type="double"&gt;9.758000&lt;/Data&gt;&lt;/TA&gt;</t>
  </si>
  <si>
    <t>S2R24C11||&lt;TA&gt;&lt;Data type="double"&gt;10.231&lt;/Data&gt;&lt;Data type="double"&gt;9.758&lt;/Data&gt;&lt;/TA&gt;</t>
  </si>
  <si>
    <t>S2R24C13||&lt;TA&gt;&lt;Data type="double"&gt;318.535000&lt;/Data&gt;&lt;/TA&gt;</t>
  </si>
  <si>
    <t>S2R24C14||&lt;TA&gt;&lt;Data type="double"&gt;190.273000&lt;/Data&gt;&lt;/TA&gt;</t>
  </si>
  <si>
    <t>S2R24C15||&lt;TA&gt;&lt;Data type="double"&gt;0.000000&lt;/Data&gt;&lt;/TA&gt;</t>
  </si>
  <si>
    <t>S2R24C16||&lt;TA&gt;&lt;Data type="double"&gt;191.212000&lt;/Data&gt;&lt;/TA&gt;</t>
  </si>
  <si>
    <t>S2R24C17||&lt;TA&gt;&lt;Data type="double"&gt;64.110000&lt;/Data&gt;&lt;/TA&gt;</t>
  </si>
  <si>
    <t>S2R25C7||&lt;TA&gt;&lt;Data type="double"&gt;7331.900000&lt;/Data&gt;&lt;/TA&gt;</t>
  </si>
  <si>
    <t>S2R25C8||&lt;TA&gt;&lt;Data type="double"&gt;1634.4&lt;/Data&gt;&lt;Data type="double"&gt;254&lt;/Data&gt;&lt;/TA&gt;</t>
  </si>
  <si>
    <t>S2R25C9||&lt;TA&gt;&lt;Data type="double"&gt;4902.5&lt;/Data&gt;&lt;Data type="double"&gt;0&lt;/Data&gt;&lt;/TA&gt;</t>
  </si>
  <si>
    <t>S2R25C10||&lt;TA&gt;&lt;Data type="double"&gt;13.800000&lt;/Data&gt;&lt;/TA&gt;</t>
  </si>
  <si>
    <t>S2R25C11||&lt;TA&gt;&lt;Data type="double"&gt;541&lt;/Data&gt;&lt;Data type="double"&gt;13.8&lt;/Data&gt;&lt;/TA&gt;</t>
  </si>
  <si>
    <t>S2R25C13||&lt;TA&gt;&lt;Data type="double"&gt;795.000000&lt;/Data&gt;&lt;/TA&gt;</t>
  </si>
  <si>
    <t>S2R25C14||&lt;TA&gt;&lt;Data type="double"&gt;853.300000&lt;/Data&gt;&lt;/TA&gt;</t>
  </si>
  <si>
    <t>S2R25C15||&lt;TA&gt;&lt;Data type="double"&gt;280.800000&lt;/Data&gt;&lt;/TA&gt;</t>
  </si>
  <si>
    <t>S2R25C16||&lt;TA&gt;&lt;Data type="double"&gt;329.800000&lt;/Data&gt;&lt;/TA&gt;</t>
  </si>
  <si>
    <t>S2R25C17||&lt;TA&gt;&lt;Data type="double"&gt;1026.700000&lt;/Data&gt;&lt;/TA&gt;</t>
  </si>
  <si>
    <t>S2R26C7||&lt;TA&gt;&lt;Data type="double"&gt;3999.800000&lt;/Data&gt;&lt;/TA&gt;</t>
  </si>
  <si>
    <t>S2R26C8||&lt;TA&gt;&lt;Data type="double"&gt;2010.8&lt;/Data&gt;&lt;Data type="double"&gt;130.4&lt;/Data&gt;&lt;/TA&gt;</t>
  </si>
  <si>
    <t>S2R26C9||&lt;TA&gt;&lt;Data type="double"&gt;1212.8&lt;/Data&gt;&lt;Data type="double"&gt;0&lt;/Data&gt;&lt;/TA&gt;</t>
  </si>
  <si>
    <t>S2R26C10||&lt;TA&gt;&lt;Data type="double"&gt;19.400000&lt;/Data&gt;&lt;/TA&gt;</t>
  </si>
  <si>
    <t>S2R26C11||&lt;TA&gt;&lt;Data type="double"&gt;645.8&lt;/Data&gt;&lt;Data type="double"&gt;19.4&lt;/Data&gt;&lt;/TA&gt;</t>
  </si>
  <si>
    <t>S2R26C13||&lt;TA&gt;&lt;Data type="double"&gt;667.300000&lt;/Data&gt;&lt;/TA&gt;</t>
  </si>
  <si>
    <t>S2R26C14||&lt;TA&gt;&lt;Data type="double"&gt;864.300000&lt;/Data&gt;&lt;/TA&gt;</t>
  </si>
  <si>
    <t>S2R26C15||&lt;TA&gt;&lt;Data type="double"&gt;92.300000&lt;/Data&gt;&lt;/TA&gt;</t>
  </si>
  <si>
    <t>S2R26C16||&lt;TA&gt;&lt;Data type="double"&gt;231.600000&lt;/Data&gt;&lt;/TA&gt;</t>
  </si>
  <si>
    <t>S2R26C17||&lt;TA&gt;&lt;Data type="double"&gt;863.400000&lt;/Data&gt;&lt;/TA&gt;</t>
  </si>
  <si>
    <t>S2R27C7||&lt;TA&gt;&lt;Data type="double"&gt;19115.000000&lt;/Data&gt;&lt;/TA&gt;</t>
  </si>
  <si>
    <t>S2R27C8||&lt;TA&gt;&lt;Data type="double"&gt;11820&lt;/Data&gt;&lt;Data type="double"&gt;783&lt;/Data&gt;&lt;/TA&gt;</t>
  </si>
  <si>
    <t>S2R27C9||&lt;TA&gt;&lt;Data type="double"&gt;3414&lt;/Data&gt;&lt;Data type="double"&gt;-114&lt;/Data&gt;&lt;/TA&gt;</t>
  </si>
  <si>
    <t>S2R27C10||&lt;TA&gt;&lt;Data type="double"&gt;18.000000&lt;/Data&gt;&lt;/TA&gt;</t>
  </si>
  <si>
    <t>S2R27C11||&lt;TA&gt;&lt;Data type="double"&gt;3212&lt;/Data&gt;&lt;Data type="double"&gt;18&lt;/Data&gt;&lt;/TA&gt;</t>
  </si>
  <si>
    <t>S2R27C13||&lt;TA&gt;&lt;Data type="double"&gt;2033.000000&lt;/Data&gt;&lt;/TA&gt;</t>
  </si>
  <si>
    <t>S2R27C14||&lt;TA&gt;&lt;Data type="double"&gt;2566.000000&lt;/Data&gt;&lt;/TA&gt;</t>
  </si>
  <si>
    <t>S2R27C15||&lt;TA&gt;&lt;Data type="double"&gt;411.000000&lt;/Data&gt;&lt;/TA&gt;</t>
  </si>
  <si>
    <t>S2R27C16||&lt;TA&gt;&lt;Data type="double"&gt;1920.000000&lt;/Data&gt;&lt;/TA&gt;</t>
  </si>
  <si>
    <t>S2R27C17||&lt;TA&gt;&lt;Data type="double"&gt;8033.000000&lt;/Data&gt;&lt;/TA&gt;</t>
  </si>
  <si>
    <t>S2R28C7||&lt;TA&gt;&lt;Data type="double"&gt;79029.000000&lt;/Data&gt;&lt;/TA&gt;</t>
  </si>
  <si>
    <t>S2R28C8||&lt;TA&gt;&lt;Data type="double"&gt;35641&lt;/Data&gt;&lt;Data type="double"&gt;3082&lt;/Data&gt;&lt;/TA&gt;</t>
  </si>
  <si>
    <t>S2R28C9||&lt;TA&gt;&lt;Data type="double"&gt;23957&lt;/Data&gt;&lt;Data type="double"&gt;0&lt;/Data&gt;&lt;/TA&gt;</t>
  </si>
  <si>
    <t>S2R28C10||&lt;TA&gt;&lt;Data type="double"&gt;648.000000&lt;/Data&gt;&lt;/TA&gt;</t>
  </si>
  <si>
    <t>S2R28C11||&lt;TA&gt;&lt;Data type="double"&gt;16349&lt;/Data&gt;&lt;Data type="double"&gt;648&lt;/Data&gt;&lt;/TA&gt;</t>
  </si>
  <si>
    <t>S2R28C13||&lt;TA&gt;&lt;Data type="double"&gt;6880.000000&lt;/Data&gt;&lt;/TA&gt;</t>
  </si>
  <si>
    <t>S2R28C14||&lt;TA&gt;&lt;Data type="double"&gt;5836.000000&lt;/Data&gt;&lt;/TA&gt;</t>
  </si>
  <si>
    <t>S2R28C15||&lt;TA&gt;&lt;Data type="double"&gt;1464.000000&lt;/Data&gt;&lt;/TA&gt;</t>
  </si>
  <si>
    <t>S2R28C16||&lt;TA&gt;&lt;Data type="double"&gt;5980.000000&lt;/Data&gt;&lt;/TA&gt;</t>
  </si>
  <si>
    <t>S2R28C17||&lt;TA&gt;&lt;Data type="double"&gt;19462.000000&lt;/Data&gt;&lt;/TA&gt;</t>
  </si>
  <si>
    <t>S9R26C4||&lt;TA&gt;&lt;Data&gt;&lt;S9R28C4 type="string"/&gt;&lt;/Data&gt;&lt;/TA&gt;</t>
  </si>
  <si>
    <t>Oriflame Cosmetics</t>
  </si>
  <si>
    <t>Agency</t>
  </si>
  <si>
    <t>S&amp;P</t>
  </si>
  <si>
    <t>A3</t>
  </si>
  <si>
    <t xml:space="preserve">Laundry </t>
  </si>
  <si>
    <t xml:space="preserve">Clorox  </t>
  </si>
  <si>
    <t xml:space="preserve">Procter &amp; Gamble </t>
  </si>
  <si>
    <t xml:space="preserve">Unilever </t>
  </si>
  <si>
    <t xml:space="preserve">Cosmetics </t>
  </si>
  <si>
    <t xml:space="preserve">Beiersdorf </t>
  </si>
  <si>
    <t xml:space="preserve">Colgate-Palmolive </t>
  </si>
  <si>
    <t xml:space="preserve">Estee Lauder </t>
  </si>
  <si>
    <t xml:space="preserve">Adhesives </t>
  </si>
  <si>
    <t xml:space="preserve">3M Company </t>
  </si>
  <si>
    <t xml:space="preserve">Avery Dennison </t>
  </si>
  <si>
    <t xml:space="preserve">Fuller (H B) </t>
  </si>
  <si>
    <t>Term</t>
  </si>
  <si>
    <t>Risk Free Rate</t>
  </si>
  <si>
    <t>1-Year</t>
  </si>
  <si>
    <t>2-Year</t>
  </si>
  <si>
    <t>5-Year</t>
  </si>
  <si>
    <t>10-Year</t>
  </si>
  <si>
    <t>20-Year</t>
  </si>
  <si>
    <t>Equivalent</t>
  </si>
  <si>
    <t xml:space="preserve">S&amp;P </t>
  </si>
  <si>
    <t xml:space="preserve">A </t>
  </si>
  <si>
    <t xml:space="preserve">Fitch </t>
  </si>
  <si>
    <t>Average</t>
  </si>
  <si>
    <t>Henkel AG Cost of Capital</t>
  </si>
  <si>
    <r>
      <t>Company</t>
    </r>
    <r>
      <rPr>
        <b/>
        <sz val="11"/>
        <color rgb="FFFFFFFF"/>
        <rFont val="Calibri"/>
        <family val="2"/>
        <scheme val="minor"/>
      </rPr>
      <t xml:space="preserve"> </t>
    </r>
  </si>
  <si>
    <t>Segment betas</t>
  </si>
  <si>
    <t>10-year</t>
  </si>
  <si>
    <r>
      <t>Treasury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</si>
  <si>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Moody's</t>
    </r>
    <r>
      <rPr>
        <sz val="11"/>
        <color rgb="FF000000"/>
        <rFont val="Calibri"/>
        <family val="2"/>
        <scheme val="minor"/>
      </rPr>
      <t xml:space="preserve"> </t>
    </r>
  </si>
  <si>
    <t>Cost of Capital</t>
  </si>
  <si>
    <r>
      <t>European HPC Betas</t>
    </r>
    <r>
      <rPr>
        <vertAlign val="superscript"/>
        <sz val="11"/>
        <color theme="1"/>
        <rFont val="Calibri"/>
        <family val="2"/>
        <scheme val="minor"/>
      </rPr>
      <t>1</t>
    </r>
  </si>
  <si>
    <t>Percent</t>
  </si>
  <si>
    <t>Marginal tax rate</t>
  </si>
  <si>
    <t>Marginal Tax Rate</t>
  </si>
  <si>
    <t>Henkel AG</t>
  </si>
  <si>
    <t>Laundry &amp; Home Care</t>
  </si>
  <si>
    <t>Cosmetics &amp; Toiletries</t>
  </si>
  <si>
    <t>capital</t>
  </si>
  <si>
    <t>Capital Structure</t>
  </si>
  <si>
    <t>Total</t>
  </si>
  <si>
    <t>Unfunded</t>
  </si>
  <si>
    <t xml:space="preserve">Debt &amp; </t>
  </si>
  <si>
    <t>Net</t>
  </si>
  <si>
    <t>Share</t>
  </si>
  <si>
    <t>Shares</t>
  </si>
  <si>
    <t>Market</t>
  </si>
  <si>
    <r>
      <t>debt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</si>
  <si>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retirements</t>
  </si>
  <si>
    <t>equivalents</t>
  </si>
  <si>
    <t>Cash</t>
  </si>
  <si>
    <t>debt</t>
  </si>
  <si>
    <r>
      <t>price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</si>
  <si>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outstanding</t>
  </si>
  <si>
    <t>capitalization</t>
  </si>
  <si>
    <t>Value</t>
  </si>
  <si>
    <t>Net debt</t>
  </si>
  <si>
    <t>Account</t>
  </si>
  <si>
    <t>Data</t>
  </si>
  <si>
    <t>Hidden</t>
  </si>
  <si>
    <t>Showing</t>
  </si>
  <si>
    <t>Enterprise value</t>
  </si>
  <si>
    <t>Total
debt</t>
  </si>
  <si>
    <t>Debt &amp;
equivalents</t>
  </si>
  <si>
    <t>Unfunded
retirements</t>
  </si>
  <si>
    <t>Market 
capitalization</t>
  </si>
  <si>
    <t>Enterprise 
value</t>
  </si>
  <si>
    <t>$ millions</t>
  </si>
  <si>
    <t>(in $ billions)</t>
  </si>
  <si>
    <t>Debt-to</t>
  </si>
  <si>
    <t>Waterfall Graph</t>
  </si>
  <si>
    <t>$ billions</t>
  </si>
  <si>
    <t>percent</t>
  </si>
  <si>
    <t>Svenska Cellulosa AB</t>
  </si>
  <si>
    <t>Unilever plc</t>
  </si>
  <si>
    <t>Reckitt Benckiser plc</t>
  </si>
  <si>
    <t>L'Oreal SA</t>
  </si>
  <si>
    <t>Givaudan SA</t>
  </si>
  <si>
    <t>Beiersdorf AG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</si>
  <si>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Levered beta calculated using OLS regression on 10 years of </t>
    </r>
  </si>
  <si>
    <t>monthly data, Bloomberg adjustment</t>
  </si>
  <si>
    <t>Equity</t>
  </si>
  <si>
    <t>Bloomberg</t>
  </si>
  <si>
    <t>Unlevered</t>
  </si>
  <si>
    <t>Beta</t>
  </si>
  <si>
    <r>
      <t>Adjustment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</si>
  <si>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Adjustment</t>
  </si>
  <si>
    <t>OLS</t>
  </si>
  <si>
    <t>Valuation</t>
  </si>
  <si>
    <t>Support Documents</t>
  </si>
  <si>
    <t>The Cost of Capital at Henkel AG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</si>
</sst>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_);\(#,##0.0\)"/>
    <numFmt numFmtId="165" formatCode="0.0%"/>
    <numFmt numFmtId="166" formatCode="[$-409]mmm\-yy;@"/>
    <numFmt numFmtId="167" formatCode="#,##0\ ;\(#,##0.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Helvetica"/>
    </font>
    <font>
      <sz val="10"/>
      <name val="Verdana"/>
      <family val="2"/>
    </font>
    <font>
      <sz val="11"/>
      <color rgb="FF0000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7" fontId="11" fillId="0" borderId="1"/>
    <xf numFmtId="9" fontId="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0" fontId="0" fillId="0" borderId="0" xfId="1" applyNumberFormat="1" applyFont="1"/>
    <xf numFmtId="9" fontId="0" fillId="0" borderId="0" xfId="1" applyFont="1"/>
    <xf numFmtId="0" fontId="0" fillId="0" borderId="0" xfId="0" applyFont="1" applyAlignment="1"/>
    <xf numFmtId="164" fontId="0" fillId="0" borderId="2" xfId="0" applyNumberFormat="1" applyBorder="1"/>
    <xf numFmtId="164" fontId="0" fillId="0" borderId="0" xfId="0" applyNumberFormat="1" applyBorder="1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0" fontId="0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textRotation="90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Border="1"/>
    <xf numFmtId="0" fontId="7" fillId="0" borderId="1" xfId="0" applyFont="1" applyBorder="1" applyAlignment="1">
      <alignment horizontal="left" wrapText="1" indent="1" readingOrder="1"/>
    </xf>
    <xf numFmtId="0" fontId="9" fillId="0" borderId="0" xfId="0" applyFont="1" applyFill="1" applyBorder="1" applyAlignment="1">
      <alignment horizontal="right"/>
    </xf>
    <xf numFmtId="166" fontId="0" fillId="0" borderId="0" xfId="0" applyNumberFormat="1" applyFont="1"/>
    <xf numFmtId="10" fontId="0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/>
    <xf numFmtId="0" fontId="9" fillId="0" borderId="0" xfId="0" applyFo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/>
    <xf numFmtId="0" fontId="2" fillId="0" borderId="0" xfId="0" applyFont="1"/>
    <xf numFmtId="0" fontId="0" fillId="0" borderId="0" xfId="0"/>
    <xf numFmtId="0" fontId="2" fillId="0" borderId="1" xfId="0" applyFont="1" applyBorder="1"/>
    <xf numFmtId="0" fontId="2" fillId="0" borderId="0" xfId="0" applyFont="1" applyAlignment="1">
      <alignment horizontal="right"/>
    </xf>
    <xf numFmtId="165" fontId="4" fillId="0" borderId="0" xfId="5" applyNumberFormat="1" applyFont="1"/>
    <xf numFmtId="0" fontId="0" fillId="0" borderId="0" xfId="0"/>
    <xf numFmtId="0" fontId="2" fillId="0" borderId="1" xfId="0" applyFont="1" applyBorder="1" applyAlignment="1">
      <alignment horizontal="right"/>
    </xf>
    <xf numFmtId="165" fontId="0" fillId="0" borderId="0" xfId="1" applyNumberFormat="1" applyFont="1"/>
    <xf numFmtId="165" fontId="0" fillId="0" borderId="2" xfId="1" applyNumberFormat="1" applyFont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0" fillId="0" borderId="0" xfId="0" applyNumberFormat="1"/>
    <xf numFmtId="165" fontId="0" fillId="0" borderId="0" xfId="1" applyNumberFormat="1" applyFont="1"/>
    <xf numFmtId="0" fontId="0" fillId="0" borderId="1" xfId="0" applyBorder="1"/>
    <xf numFmtId="164" fontId="13" fillId="0" borderId="0" xfId="0" applyNumberFormat="1" applyFont="1" applyFill="1" applyAlignment="1">
      <alignment horizontal="right"/>
    </xf>
    <xf numFmtId="164" fontId="13" fillId="0" borderId="0" xfId="0" applyNumberFormat="1" applyFont="1"/>
    <xf numFmtId="0" fontId="0" fillId="0" borderId="0" xfId="0" applyAlignment="1"/>
    <xf numFmtId="0" fontId="0" fillId="0" borderId="0" xfId="0" applyBorder="1" applyAlignment="1"/>
    <xf numFmtId="0" fontId="0" fillId="0" borderId="2" xfId="0" applyBorder="1" applyAlignment="1"/>
    <xf numFmtId="2" fontId="0" fillId="0" borderId="0" xfId="0" quotePrefix="1" applyNumberFormat="1"/>
    <xf numFmtId="39" fontId="0" fillId="0" borderId="0" xfId="0" applyNumberFormat="1"/>
    <xf numFmtId="39" fontId="5" fillId="0" borderId="0" xfId="0" applyNumberFormat="1" applyFont="1"/>
    <xf numFmtId="2" fontId="0" fillId="0" borderId="0" xfId="0" applyNumberFormat="1"/>
    <xf numFmtId="2" fontId="5" fillId="0" borderId="0" xfId="0" applyNumberFormat="1" applyFont="1"/>
    <xf numFmtId="2" fontId="0" fillId="0" borderId="0" xfId="0" applyNumberFormat="1" applyFont="1"/>
    <xf numFmtId="0" fontId="8" fillId="0" borderId="0" xfId="0" applyFont="1" applyAlignment="1">
      <alignment horizontal="left" readingOrder="1"/>
    </xf>
    <xf numFmtId="0" fontId="0" fillId="0" borderId="0" xfId="0" applyFont="1" applyAlignment="1">
      <alignment readingOrder="1"/>
    </xf>
    <xf numFmtId="0" fontId="8" fillId="0" borderId="0" xfId="0" applyFont="1" applyAlignment="1">
      <alignment horizontal="center" vertical="center" textRotation="90" wrapText="1" readingOrder="1"/>
    </xf>
  </cellXfs>
  <cellStyles count="10">
    <cellStyle name="comma (0)" xfId="4"/>
    <cellStyle name="Comma 2" xfId="8"/>
    <cellStyle name="Normal" xfId="0" builtinId="0"/>
    <cellStyle name="Normal 2" xfId="2"/>
    <cellStyle name="Normal 3" xfId="6"/>
    <cellStyle name="Normal 5" xfId="3"/>
    <cellStyle name="Percent" xfId="1" builtinId="5"/>
    <cellStyle name="Percent 2" xfId="9"/>
    <cellStyle name="Percent 3" xfId="7"/>
    <cellStyle name="Percent 4" xfId="5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/>
            </a:pPr>
            <a:r>
              <a:rPr lang="en-US" sz="1400"/>
              <a:t>Yield by Debt Rating</a:t>
            </a:r>
            <a:r>
              <a:rPr lang="en-US"/>
              <a:t>
</a:t>
            </a:r>
            <a:r>
              <a:rPr lang="en-US" sz="1200" b="0"/>
              <a:t>European Industrials,</a:t>
            </a:r>
            <a:r>
              <a:rPr lang="en-US" sz="1200" b="0" baseline="0"/>
              <a:t> </a:t>
            </a:r>
            <a:r>
              <a:rPr lang="en-US" sz="1200" b="0"/>
              <a:t>2009</a:t>
            </a:r>
          </a:p>
        </c:rich>
      </c:tx>
      <c:layout>
        <c:manualLayout>
          <c:xMode val="edge"/>
          <c:yMode val="edge"/>
          <c:x val="0.10541227760187806"/>
          <c:y val="3.481630779047962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02346128181015"/>
          <c:y val="0.23184070741157356"/>
          <c:w val="0.79727836344537872"/>
          <c:h val="0.72280252902039321"/>
        </c:manualLayout>
      </c:layout>
      <c:barChart>
        <c:barDir val="bar"/>
        <c:grouping val="clustered"/>
        <c:ser>
          <c:idx val="0"/>
          <c:order val="0"/>
          <c:tx>
            <c:strRef>
              <c:f>'Cost of debt'!$G$7</c:f>
              <c:strCache>
                <c:ptCount val="1"/>
                <c:pt idx="0">
                  <c:v>10-year</c:v>
                </c:pt>
              </c:strCache>
            </c:strRef>
          </c:tx>
          <c:dLbls>
            <c:showVal val="1"/>
          </c:dLbls>
          <c:cat>
            <c:strRef>
              <c:f>'Cost of debt'!$F$10:$F$16</c:f>
              <c:strCache>
                <c:ptCount val="7"/>
                <c:pt idx="0">
                  <c:v>AA</c:v>
                </c:pt>
                <c:pt idx="1">
                  <c:v>AA-</c:v>
                </c:pt>
                <c:pt idx="2">
                  <c:v>A</c:v>
                </c:pt>
                <c:pt idx="3">
                  <c:v>BBB+</c:v>
                </c:pt>
                <c:pt idx="4">
                  <c:v>BBB</c:v>
                </c:pt>
                <c:pt idx="5">
                  <c:v>BBB-</c:v>
                </c:pt>
                <c:pt idx="6">
                  <c:v>BB</c:v>
                </c:pt>
              </c:strCache>
            </c:strRef>
          </c:cat>
          <c:val>
            <c:numRef>
              <c:f>'Cost of debt'!$G$10:$G$16</c:f>
              <c:numCache>
                <c:formatCode>0.00%</c:formatCode>
                <c:ptCount val="7"/>
                <c:pt idx="0">
                  <c:v>4.1311E-2</c:v>
                </c:pt>
                <c:pt idx="1">
                  <c:v>4.4878000000000001E-2</c:v>
                </c:pt>
                <c:pt idx="2">
                  <c:v>4.5179999999999998E-2</c:v>
                </c:pt>
                <c:pt idx="3">
                  <c:v>4.7370000000000002E-2</c:v>
                </c:pt>
                <c:pt idx="4">
                  <c:v>5.0761000000000001E-2</c:v>
                </c:pt>
                <c:pt idx="5">
                  <c:v>5.5834000000000002E-2</c:v>
                </c:pt>
                <c:pt idx="6">
                  <c:v>8.0341999999999997E-2</c:v>
                </c:pt>
              </c:numCache>
            </c:numRef>
          </c:val>
        </c:ser>
        <c:gapWidth val="90"/>
        <c:axId val="165041664"/>
        <c:axId val="165043200"/>
      </c:barChart>
      <c:catAx>
        <c:axId val="165041664"/>
        <c:scaling>
          <c:orientation val="maxMin"/>
        </c:scaling>
        <c:axPos val="l"/>
        <c:numFmt formatCode="General" sourceLinked="1"/>
        <c:majorTickMark val="none"/>
        <c:tickLblPos val="nextTo"/>
        <c:crossAx val="165043200"/>
        <c:crosses val="autoZero"/>
        <c:auto val="1"/>
        <c:lblAlgn val="ctr"/>
        <c:lblOffset val="100"/>
      </c:catAx>
      <c:valAx>
        <c:axId val="165043200"/>
        <c:scaling>
          <c:orientation val="minMax"/>
        </c:scaling>
        <c:delete val="1"/>
        <c:axPos val="t"/>
        <c:numFmt formatCode="0.00%" sourceLinked="1"/>
        <c:tickLblPos val="none"/>
        <c:crossAx val="16504166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/>
            </a:pPr>
            <a:r>
              <a:rPr lang="en-US" sz="1400"/>
              <a:t>Henkel</a:t>
            </a:r>
            <a:r>
              <a:rPr lang="en-US" sz="1400" baseline="0"/>
              <a:t> AG</a:t>
            </a:r>
            <a:endParaRPr lang="en-US" sz="1400"/>
          </a:p>
          <a:p>
            <a:pPr algn="l">
              <a:defRPr/>
            </a:pPr>
            <a:r>
              <a:rPr lang="en-US" sz="1200" b="0"/>
              <a:t>Marginal tax rate</a:t>
            </a:r>
          </a:p>
        </c:rich>
      </c:tx>
      <c:layout>
        <c:manualLayout>
          <c:xMode val="edge"/>
          <c:yMode val="edge"/>
          <c:x val="0.11446424253148142"/>
          <c:y val="5.9259259259259262E-2"/>
        </c:manualLayout>
      </c:layout>
    </c:title>
    <c:plotArea>
      <c:layout>
        <c:manualLayout>
          <c:layoutTarget val="inner"/>
          <c:xMode val="edge"/>
          <c:yMode val="edge"/>
          <c:x val="0.12544663167104123"/>
          <c:y val="0.25498862642169728"/>
          <c:w val="0.84399781277340413"/>
          <c:h val="0.59463692038495153"/>
        </c:manualLayout>
      </c:layout>
      <c:barChart>
        <c:barDir val="col"/>
        <c:grouping val="clustered"/>
        <c:ser>
          <c:idx val="0"/>
          <c:order val="0"/>
          <c:tx>
            <c:strRef>
              <c:f>'Marginal Taxes'!$A$6</c:f>
              <c:strCache>
                <c:ptCount val="1"/>
                <c:pt idx="0">
                  <c:v>Marginal tax rate</c:v>
                </c:pt>
              </c:strCache>
            </c:strRef>
          </c:tx>
          <c:dLbls>
            <c:numFmt formatCode="0%" sourceLinked="0"/>
            <c:showVal val="1"/>
          </c:dLbls>
          <c:cat>
            <c:numRef>
              <c:f>'Marginal Taxes'!$B$5:$F$5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'Marginal Taxes'!$B$6:$F$6</c:f>
              <c:numCache>
                <c:formatCode>0.0%</c:formatCode>
                <c:ptCount val="5"/>
                <c:pt idx="0">
                  <c:v>0.40019193857965452</c:v>
                </c:pt>
                <c:pt idx="1">
                  <c:v>0.39965986394557823</c:v>
                </c:pt>
                <c:pt idx="2">
                  <c:v>0.4</c:v>
                </c:pt>
                <c:pt idx="3">
                  <c:v>0.30977258758451137</c:v>
                </c:pt>
                <c:pt idx="4">
                  <c:v>0.30960451977401132</c:v>
                </c:pt>
              </c:numCache>
            </c:numRef>
          </c:val>
        </c:ser>
        <c:axId val="165283712"/>
        <c:axId val="165285248"/>
      </c:barChart>
      <c:catAx>
        <c:axId val="165283712"/>
        <c:scaling>
          <c:orientation val="minMax"/>
        </c:scaling>
        <c:axPos val="b"/>
        <c:numFmt formatCode="General" sourceLinked="1"/>
        <c:tickLblPos val="nextTo"/>
        <c:crossAx val="165285248"/>
        <c:crosses val="autoZero"/>
        <c:auto val="1"/>
        <c:lblAlgn val="ctr"/>
        <c:lblOffset val="100"/>
      </c:catAx>
      <c:valAx>
        <c:axId val="165285248"/>
        <c:scaling>
          <c:orientation val="minMax"/>
          <c:max val="0.5"/>
        </c:scaling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%" sourceLinked="0"/>
        <c:tickLblPos val="nextTo"/>
        <c:crossAx val="165283712"/>
        <c:crosses val="autoZero"/>
        <c:crossBetween val="between"/>
        <c:majorUnit val="0.1"/>
      </c:valAx>
    </c:plotArea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>
                <a:latin typeface="+mn-lt"/>
              </a:defRPr>
            </a:pPr>
            <a:r>
              <a:rPr lang="en-US" sz="1400">
                <a:latin typeface="+mn-lt"/>
              </a:rPr>
              <a:t>Treasury Rates</a:t>
            </a:r>
            <a:r>
              <a:rPr lang="en-US">
                <a:latin typeface="+mn-lt"/>
              </a:rPr>
              <a:t>
</a:t>
            </a:r>
            <a:r>
              <a:rPr lang="en-US" sz="1200" b="0">
                <a:latin typeface="+mn-lt"/>
              </a:rPr>
              <a:t>Yields to maturity, 2009</a:t>
            </a:r>
          </a:p>
        </c:rich>
      </c:tx>
      <c:layout>
        <c:manualLayout>
          <c:xMode val="edge"/>
          <c:yMode val="edge"/>
          <c:x val="9.2572744664837989E-2"/>
          <c:y val="3.3089070646260745E-2"/>
        </c:manualLayout>
      </c:layout>
    </c:title>
    <c:plotArea>
      <c:layout>
        <c:manualLayout>
          <c:layoutTarget val="inner"/>
          <c:xMode val="edge"/>
          <c:yMode val="edge"/>
          <c:x val="8.9988069255767966E-2"/>
          <c:y val="0.22748416400489441"/>
          <c:w val="0.72895485446385899"/>
          <c:h val="0.6070784152662525"/>
        </c:manualLayout>
      </c:layout>
      <c:lineChart>
        <c:grouping val="standard"/>
        <c:ser>
          <c:idx val="0"/>
          <c:order val="0"/>
          <c:tx>
            <c:strRef>
              <c:f>'Risk-free'!$B$7</c:f>
              <c:strCache>
                <c:ptCount val="1"/>
                <c:pt idx="0">
                  <c:v>USD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'Risk-free'!$A$8:$A$12</c:f>
              <c:strCache>
                <c:ptCount val="5"/>
                <c:pt idx="0">
                  <c:v>1-Year</c:v>
                </c:pt>
                <c:pt idx="1">
                  <c:v>2-Year</c:v>
                </c:pt>
                <c:pt idx="2">
                  <c:v>5-Year</c:v>
                </c:pt>
                <c:pt idx="3">
                  <c:v>10-Year</c:v>
                </c:pt>
                <c:pt idx="4">
                  <c:v>20-Year</c:v>
                </c:pt>
              </c:strCache>
            </c:strRef>
          </c:cat>
          <c:val>
            <c:numRef>
              <c:f>'Risk-free'!$B$8:$B$12</c:f>
              <c:numCache>
                <c:formatCode>0.0%</c:formatCode>
                <c:ptCount val="5"/>
                <c:pt idx="0">
                  <c:v>4.9280000000000001E-3</c:v>
                </c:pt>
                <c:pt idx="1">
                  <c:v>1.1516E-2</c:v>
                </c:pt>
                <c:pt idx="2">
                  <c:v>2.7084999999999998E-2</c:v>
                </c:pt>
                <c:pt idx="3">
                  <c:v>3.9233000000000004E-2</c:v>
                </c:pt>
                <c:pt idx="4">
                  <c:v>4.6096999999999999E-2</c:v>
                </c:pt>
              </c:numCache>
            </c:numRef>
          </c:val>
        </c:ser>
        <c:ser>
          <c:idx val="1"/>
          <c:order val="1"/>
          <c:tx>
            <c:strRef>
              <c:f>'Risk-free'!$C$7</c:f>
              <c:strCache>
                <c:ptCount val="1"/>
                <c:pt idx="0">
                  <c:v>EUR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en-US"/>
              </a:p>
            </c:txPr>
            <c:showVal val="1"/>
          </c:dLbls>
          <c:val>
            <c:numRef>
              <c:f>'Risk-free'!$C$8:$C$12</c:f>
              <c:numCache>
                <c:formatCode>0.0%</c:formatCode>
                <c:ptCount val="5"/>
                <c:pt idx="0">
                  <c:v>8.4840000000000002E-3</c:v>
                </c:pt>
                <c:pt idx="1">
                  <c:v>1.3801000000000001E-2</c:v>
                </c:pt>
                <c:pt idx="2">
                  <c:v>2.5293E-2</c:v>
                </c:pt>
                <c:pt idx="3">
                  <c:v>3.3757999999999996E-2</c:v>
                </c:pt>
                <c:pt idx="4">
                  <c:v>4.2312000000000002E-2</c:v>
                </c:pt>
              </c:numCache>
            </c:numRef>
          </c:val>
        </c:ser>
        <c:marker val="1"/>
        <c:axId val="201217920"/>
        <c:axId val="135135232"/>
      </c:lineChart>
      <c:catAx>
        <c:axId val="201217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Maturity</a:t>
                </a:r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n-US"/>
          </a:p>
        </c:txPr>
        <c:crossAx val="135135232"/>
        <c:crosses val="autoZero"/>
        <c:auto val="1"/>
        <c:lblAlgn val="ctr"/>
        <c:lblOffset val="100"/>
      </c:catAx>
      <c:valAx>
        <c:axId val="135135232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n-US"/>
          </a:p>
        </c:txPr>
        <c:crossAx val="20121792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16837244178965"/>
          <c:y val="0.41740408828237036"/>
          <c:w val="0.14825796886582679"/>
          <c:h val="0.13463629546306721"/>
        </c:manualLayout>
      </c:layout>
    </c:legend>
    <c:plotVisOnly val="1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Cost of Equity
</a:t>
            </a:r>
            <a:r>
              <a:rPr lang="en-US" sz="1200" b="0"/>
              <a:t>Discount rate, based on 2009 comparables</a:t>
            </a:r>
          </a:p>
        </c:rich>
      </c:tx>
      <c:layout>
        <c:manualLayout>
          <c:xMode val="edge"/>
          <c:yMode val="edge"/>
          <c:x val="6.9865595659602972E-2"/>
          <c:y val="3.96825396825396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932348199201133"/>
          <c:y val="0.18749014709022399"/>
          <c:w val="0.75818960421050363"/>
          <c:h val="0.72562764282478776"/>
        </c:manualLayout>
      </c:layout>
      <c:barChart>
        <c:barDir val="bar"/>
        <c:grouping val="clustered"/>
        <c:ser>
          <c:idx val="0"/>
          <c:order val="0"/>
          <c:tx>
            <c:strRef>
              <c:f>'Cost of Equity'!$A$3</c:f>
              <c:strCache>
                <c:ptCount val="1"/>
                <c:pt idx="0">
                  <c:v>Cost of Capital</c:v>
                </c:pt>
              </c:strCache>
            </c:strRef>
          </c:tx>
          <c:dLbls>
            <c:showVal val="1"/>
          </c:dLbls>
          <c:cat>
            <c:strRef>
              <c:f>'Cost of Equity'!$A$8:$A$11</c:f>
              <c:strCache>
                <c:ptCount val="4"/>
                <c:pt idx="0">
                  <c:v>Henkel AG</c:v>
                </c:pt>
                <c:pt idx="1">
                  <c:v>Laundry &amp; Home Care</c:v>
                </c:pt>
                <c:pt idx="2">
                  <c:v>Cosmetics &amp; Toiletries</c:v>
                </c:pt>
                <c:pt idx="3">
                  <c:v>Adhesives</c:v>
                </c:pt>
              </c:strCache>
            </c:strRef>
          </c:cat>
          <c:val>
            <c:numRef>
              <c:f>'Cost of Equity'!$B$8:$B$11</c:f>
              <c:numCache>
                <c:formatCode>0.0%</c:formatCode>
                <c:ptCount val="4"/>
                <c:pt idx="0">
                  <c:v>7.4998856814239012E-2</c:v>
                </c:pt>
                <c:pt idx="1">
                  <c:v>6.1944084843873218E-2</c:v>
                </c:pt>
                <c:pt idx="2">
                  <c:v>7.6545301490594714E-2</c:v>
                </c:pt>
                <c:pt idx="3">
                  <c:v>7.9126407503838744E-2</c:v>
                </c:pt>
              </c:numCache>
            </c:numRef>
          </c:val>
        </c:ser>
        <c:gapWidth val="100"/>
        <c:axId val="208200448"/>
        <c:axId val="208201984"/>
      </c:barChart>
      <c:catAx>
        <c:axId val="208200448"/>
        <c:scaling>
          <c:orientation val="maxMin"/>
        </c:scaling>
        <c:axPos val="l"/>
        <c:numFmt formatCode="General" sourceLinked="1"/>
        <c:majorTickMark val="none"/>
        <c:tickLblPos val="nextTo"/>
        <c:crossAx val="208201984"/>
        <c:crosses val="autoZero"/>
        <c:auto val="1"/>
        <c:lblAlgn val="ctr"/>
        <c:lblOffset val="100"/>
      </c:catAx>
      <c:valAx>
        <c:axId val="208201984"/>
        <c:scaling>
          <c:orientation val="minMax"/>
        </c:scaling>
        <c:delete val="1"/>
        <c:axPos val="t"/>
        <c:numFmt formatCode="0.0%" sourceLinked="1"/>
        <c:tickLblPos val="none"/>
        <c:crossAx val="20820044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/>
              <a:t>Henkel AG Capital Structure
</a:t>
            </a:r>
            <a:r>
              <a:rPr lang="en-US" sz="1200" b="0"/>
              <a:t>$</a:t>
            </a:r>
            <a:r>
              <a:rPr lang="en-US" sz="1200" b="0" baseline="0"/>
              <a:t> billions</a:t>
            </a:r>
            <a:endParaRPr lang="en-US" b="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12043304163816958"/>
          <c:y val="0.17331546236263298"/>
          <c:w val="0.84690177647615983"/>
          <c:h val="0.65241918101347673"/>
        </c:manualLayout>
      </c:layout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Waterfall!$A$23:$A$29</c:f>
              <c:strCache>
                <c:ptCount val="7"/>
                <c:pt idx="0">
                  <c:v>Total
debt</c:v>
                </c:pt>
                <c:pt idx="1">
                  <c:v>Unfunded
retirements</c:v>
                </c:pt>
                <c:pt idx="2">
                  <c:v>Debt &amp;
equivalents</c:v>
                </c:pt>
                <c:pt idx="3">
                  <c:v>Cash</c:v>
                </c:pt>
                <c:pt idx="4">
                  <c:v>Net debt</c:v>
                </c:pt>
                <c:pt idx="5">
                  <c:v>Market 
capitalization</c:v>
                </c:pt>
                <c:pt idx="6">
                  <c:v>Enterprise 
value</c:v>
                </c:pt>
              </c:strCache>
            </c:strRef>
          </c:cat>
          <c:val>
            <c:numRef>
              <c:f>Waterfall!$D$23:$D$29</c:f>
              <c:numCache>
                <c:formatCode>#,##0.0_);\(#,##0.0\)</c:formatCode>
                <c:ptCount val="7"/>
                <c:pt idx="0">
                  <c:v>0</c:v>
                </c:pt>
                <c:pt idx="1">
                  <c:v>4.1790000000000003</c:v>
                </c:pt>
                <c:pt idx="2">
                  <c:v>0</c:v>
                </c:pt>
                <c:pt idx="3">
                  <c:v>3.7970000000000006</c:v>
                </c:pt>
                <c:pt idx="4">
                  <c:v>0</c:v>
                </c:pt>
                <c:pt idx="5">
                  <c:v>3.7970000000000006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Waterfall!$A$23:$A$29</c:f>
              <c:strCache>
                <c:ptCount val="7"/>
                <c:pt idx="0">
                  <c:v>Total
debt</c:v>
                </c:pt>
                <c:pt idx="1">
                  <c:v>Unfunded
retirements</c:v>
                </c:pt>
                <c:pt idx="2">
                  <c:v>Debt &amp;
equivalents</c:v>
                </c:pt>
                <c:pt idx="3">
                  <c:v>Cash</c:v>
                </c:pt>
                <c:pt idx="4">
                  <c:v>Net debt</c:v>
                </c:pt>
                <c:pt idx="5">
                  <c:v>Market 
capitalization</c:v>
                </c:pt>
                <c:pt idx="6">
                  <c:v>Enterprise 
value</c:v>
                </c:pt>
              </c:strCache>
            </c:strRef>
          </c:cat>
          <c:val>
            <c:numRef>
              <c:f>Waterfall!$E$23:$E$29</c:f>
              <c:numCache>
                <c:formatCode>#,##0.0_);\(#,##0.0\)</c:formatCode>
                <c:ptCount val="7"/>
                <c:pt idx="0">
                  <c:v>4.1790000000000003</c:v>
                </c:pt>
                <c:pt idx="1">
                  <c:v>0.84399999999999997</c:v>
                </c:pt>
                <c:pt idx="2">
                  <c:v>5.0229999999999997</c:v>
                </c:pt>
                <c:pt idx="3">
                  <c:v>1.226</c:v>
                </c:pt>
                <c:pt idx="4">
                  <c:v>3.7970000000000002</c:v>
                </c:pt>
                <c:pt idx="5">
                  <c:v>13.445234626</c:v>
                </c:pt>
                <c:pt idx="6">
                  <c:v>17.242234625999998</c:v>
                </c:pt>
              </c:numCache>
            </c:numRef>
          </c:val>
        </c:ser>
        <c:gapWidth val="70"/>
        <c:overlap val="100"/>
        <c:axId val="208198656"/>
        <c:axId val="208540416"/>
      </c:barChart>
      <c:catAx>
        <c:axId val="208198656"/>
        <c:scaling>
          <c:orientation val="minMax"/>
        </c:scaling>
        <c:axPos val="b"/>
        <c:numFmt formatCode="#,##0.00" sourceLinked="0"/>
        <c:majorTickMark val="none"/>
        <c:tickLblPos val="nextTo"/>
        <c:crossAx val="208540416"/>
        <c:crosses val="autoZero"/>
        <c:auto val="1"/>
        <c:lblAlgn val="ctr"/>
        <c:lblOffset val="100"/>
      </c:catAx>
      <c:valAx>
        <c:axId val="2085404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billions</a:t>
                </a:r>
              </a:p>
            </c:rich>
          </c:tx>
        </c:title>
        <c:numFmt formatCode="#,##0_);\(#,##0\)" sourceLinked="0"/>
        <c:tickLblPos val="nextTo"/>
        <c:crossAx val="208198656"/>
        <c:crosses val="autoZero"/>
        <c:crossBetween val="between"/>
        <c:majorUnit val="5"/>
      </c:valAx>
    </c:plotArea>
    <c:plotVisOnly val="1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10584</xdr:colOff>
      <xdr:row>2</xdr:row>
      <xdr:rowOff>182033</xdr:rowOff>
    </xdr:from>
    <xdr:to>
      <xdr:col>15</xdr:col>
      <xdr:colOff>582083</xdr:colOff>
      <xdr:row>21</xdr:row>
      <xdr:rowOff>126999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0.71943</cdr:x>
      <cdr:y>0.42737</cdr:y>
    </cdr:from>
    <cdr:to>
      <cdr:x>0.93532</cdr:x>
      <cdr:y>0.62369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60795" y="1550469"/>
          <a:ext cx="918538" cy="712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100"/>
            <a:t>A-</a:t>
          </a:r>
          <a:r>
            <a:rPr lang="en-US" sz="1100" baseline="0"/>
            <a:t> estimated at 4.63%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171450</xdr:rowOff>
    </xdr:from>
    <xdr:to>
      <xdr:col>14</xdr:col>
      <xdr:colOff>0</xdr:colOff>
      <xdr:row>19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152523</xdr:colOff>
      <xdr:row>1</xdr:row>
      <xdr:rowOff>11206</xdr:rowOff>
    </xdr:from>
    <xdr:to>
      <xdr:col>11</xdr:col>
      <xdr:colOff>56029</xdr:colOff>
      <xdr:row>20</xdr:row>
      <xdr:rowOff>168088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0.64338</cdr:x>
      <cdr:y>0.506</cdr:y>
    </cdr:from>
    <cdr:to>
      <cdr:x>0.64338</cdr:x>
      <cdr:y>0.65128</cdr:y>
    </cdr:to>
    <cdr:sp macro="" textlink="">
      <cdr:nvSpPr>
        <cdr:cNvPr id="12" name="Straight Arrow Connector 11"/>
        <cdr:cNvSpPr/>
      </cdr:nvSpPr>
      <cdr:spPr>
        <a:xfrm xmlns:a="http://schemas.openxmlformats.org/drawingml/2006/main" rot="16200000" flipV="1">
          <a:off x="2388842" y="2185162"/>
          <a:ext cx="548640" cy="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chemeClr val="tx1"/>
          </a:solidFill>
          <a:prstDash val="solid"/>
          <a:headEnd type="non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ill Sans MT"/>
          </a:endParaRPr>
        </a:p>
      </cdr:txBody>
    </cdr:sp>
  </cdr:relSizeAnchor>
  <cdr:relSizeAnchor xmlns:cdr="http://schemas.openxmlformats.org/drawingml/2006/chartDrawing">
    <cdr:from>
      <cdr:x>0.48653</cdr:x>
      <cdr:y>0.64615</cdr:y>
    </cdr:from>
    <cdr:to>
      <cdr:x>0.83786</cdr:x>
      <cdr:y>0.70669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86531" y="2823883"/>
          <a:ext cx="1651093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10-Year</a:t>
          </a:r>
          <a:r>
            <a:rPr lang="en-US" sz="1100" baseline="0"/>
            <a:t> German Treasury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558801</xdr:colOff>
      <xdr:row>2</xdr:row>
      <xdr:rowOff>2115</xdr:rowOff>
    </xdr:from>
    <xdr:to>
      <xdr:col>10</xdr:col>
      <xdr:colOff>296334</xdr:colOff>
      <xdr:row>23</xdr:row>
      <xdr:rowOff>10583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10</xdr:row>
      <xdr:rowOff>28574</xdr:rowOff>
    </xdr:from>
    <xdr:to>
      <xdr:col>14</xdr:col>
      <xdr:colOff>485775</xdr:colOff>
      <xdr:row>29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416"/>
  <sheetViews>
    <sheetView workbookViewId="0"/>
  </sheetViews>
  <sheetFormatPr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265</v>
      </c>
    </row>
    <row r="6" spans="1:1">
      <c r="A6" t="s">
        <v>266</v>
      </c>
    </row>
    <row r="7" spans="1:1">
      <c r="A7" t="s">
        <v>267</v>
      </c>
    </row>
    <row r="8" spans="1:1">
      <c r="A8" t="s">
        <v>268</v>
      </c>
    </row>
    <row r="9" spans="1:1">
      <c r="A9" t="s">
        <v>269</v>
      </c>
    </row>
    <row r="10" spans="1:1">
      <c r="A10" t="s">
        <v>270</v>
      </c>
    </row>
    <row r="11" spans="1:1">
      <c r="A11" t="s">
        <v>271</v>
      </c>
    </row>
    <row r="12" spans="1:1">
      <c r="A12" t="s">
        <v>272</v>
      </c>
    </row>
    <row r="13" spans="1:1">
      <c r="A13" t="s">
        <v>273</v>
      </c>
    </row>
    <row r="14" spans="1:1">
      <c r="A14" t="s">
        <v>274</v>
      </c>
    </row>
    <row r="15" spans="1:1">
      <c r="A15" t="s">
        <v>56</v>
      </c>
    </row>
    <row r="16" spans="1:1">
      <c r="A16" t="s">
        <v>30</v>
      </c>
    </row>
    <row r="17" spans="1:1">
      <c r="A17" t="s">
        <v>57</v>
      </c>
    </row>
    <row r="18" spans="1:1">
      <c r="A18" t="s">
        <v>58</v>
      </c>
    </row>
    <row r="19" spans="1:1">
      <c r="A19" t="s">
        <v>275</v>
      </c>
    </row>
    <row r="20" spans="1:1">
      <c r="A20" t="s">
        <v>276</v>
      </c>
    </row>
    <row r="21" spans="1:1">
      <c r="A21" t="s">
        <v>277</v>
      </c>
    </row>
    <row r="22" spans="1:1">
      <c r="A22" t="s">
        <v>278</v>
      </c>
    </row>
    <row r="23" spans="1:1">
      <c r="A23" t="s">
        <v>279</v>
      </c>
    </row>
    <row r="24" spans="1:1">
      <c r="A24" t="s">
        <v>280</v>
      </c>
    </row>
    <row r="25" spans="1:1">
      <c r="A25" t="s">
        <v>281</v>
      </c>
    </row>
    <row r="26" spans="1:1">
      <c r="A26" t="s">
        <v>282</v>
      </c>
    </row>
    <row r="27" spans="1:1">
      <c r="A27" t="s">
        <v>283</v>
      </c>
    </row>
    <row r="28" spans="1:1">
      <c r="A28" t="s">
        <v>284</v>
      </c>
    </row>
    <row r="29" spans="1:1">
      <c r="A29" t="s">
        <v>3</v>
      </c>
    </row>
    <row r="30" spans="1:1">
      <c r="A30" t="s">
        <v>4</v>
      </c>
    </row>
    <row r="31" spans="1:1">
      <c r="A31" t="s">
        <v>7</v>
      </c>
    </row>
    <row r="32" spans="1:1">
      <c r="A32" t="s">
        <v>59</v>
      </c>
    </row>
    <row r="33" spans="1:1">
      <c r="A33" t="s">
        <v>285</v>
      </c>
    </row>
    <row r="34" spans="1:1">
      <c r="A34" t="s">
        <v>286</v>
      </c>
    </row>
    <row r="35" spans="1:1">
      <c r="A35" t="s">
        <v>287</v>
      </c>
    </row>
    <row r="36" spans="1:1">
      <c r="A36" t="s">
        <v>288</v>
      </c>
    </row>
    <row r="37" spans="1:1">
      <c r="A37" t="s">
        <v>289</v>
      </c>
    </row>
    <row r="38" spans="1:1">
      <c r="A38" t="s">
        <v>290</v>
      </c>
    </row>
    <row r="39" spans="1:1">
      <c r="A39" t="s">
        <v>291</v>
      </c>
    </row>
    <row r="40" spans="1:1">
      <c r="A40" t="s">
        <v>292</v>
      </c>
    </row>
    <row r="41" spans="1:1">
      <c r="A41" t="s">
        <v>293</v>
      </c>
    </row>
    <row r="42" spans="1:1">
      <c r="A42" t="s">
        <v>294</v>
      </c>
    </row>
    <row r="43" spans="1:1">
      <c r="A43" t="s">
        <v>60</v>
      </c>
    </row>
    <row r="44" spans="1:1">
      <c r="A44" t="s">
        <v>5</v>
      </c>
    </row>
    <row r="45" spans="1:1">
      <c r="A45" t="s">
        <v>31</v>
      </c>
    </row>
    <row r="46" spans="1:1">
      <c r="A46" t="s">
        <v>61</v>
      </c>
    </row>
    <row r="47" spans="1:1">
      <c r="A47" t="s">
        <v>295</v>
      </c>
    </row>
    <row r="48" spans="1:1">
      <c r="A48" t="s">
        <v>296</v>
      </c>
    </row>
    <row r="49" spans="1:1">
      <c r="A49" t="s">
        <v>297</v>
      </c>
    </row>
    <row r="50" spans="1:1">
      <c r="A50" t="s">
        <v>298</v>
      </c>
    </row>
    <row r="51" spans="1:1">
      <c r="A51" t="s">
        <v>299</v>
      </c>
    </row>
    <row r="52" spans="1:1">
      <c r="A52" t="s">
        <v>300</v>
      </c>
    </row>
    <row r="53" spans="1:1">
      <c r="A53" t="s">
        <v>301</v>
      </c>
    </row>
    <row r="54" spans="1:1">
      <c r="A54" t="s">
        <v>302</v>
      </c>
    </row>
    <row r="55" spans="1:1">
      <c r="A55" t="s">
        <v>303</v>
      </c>
    </row>
    <row r="56" spans="1:1">
      <c r="A56" t="s">
        <v>304</v>
      </c>
    </row>
    <row r="57" spans="1:1">
      <c r="A57" t="s">
        <v>62</v>
      </c>
    </row>
    <row r="58" spans="1:1">
      <c r="A58" t="s">
        <v>32</v>
      </c>
    </row>
    <row r="59" spans="1:1">
      <c r="A59" t="s">
        <v>33</v>
      </c>
    </row>
    <row r="60" spans="1:1">
      <c r="A60" t="s">
        <v>63</v>
      </c>
    </row>
    <row r="61" spans="1:1">
      <c r="A61" t="s">
        <v>305</v>
      </c>
    </row>
    <row r="62" spans="1:1">
      <c r="A62" t="s">
        <v>306</v>
      </c>
    </row>
    <row r="63" spans="1:1">
      <c r="A63" t="s">
        <v>307</v>
      </c>
    </row>
    <row r="64" spans="1:1">
      <c r="A64" t="s">
        <v>308</v>
      </c>
    </row>
    <row r="65" spans="1:1">
      <c r="A65" t="s">
        <v>309</v>
      </c>
    </row>
    <row r="66" spans="1:1">
      <c r="A66" t="s">
        <v>310</v>
      </c>
    </row>
    <row r="67" spans="1:1">
      <c r="A67" t="s">
        <v>311</v>
      </c>
    </row>
    <row r="68" spans="1:1">
      <c r="A68" t="s">
        <v>312</v>
      </c>
    </row>
    <row r="69" spans="1:1">
      <c r="A69" t="s">
        <v>313</v>
      </c>
    </row>
    <row r="70" spans="1:1">
      <c r="A70" t="s">
        <v>314</v>
      </c>
    </row>
    <row r="71" spans="1:1">
      <c r="A71" t="s">
        <v>70</v>
      </c>
    </row>
    <row r="72" spans="1:1">
      <c r="A72" t="s">
        <v>34</v>
      </c>
    </row>
    <row r="73" spans="1:1">
      <c r="A73" t="s">
        <v>71</v>
      </c>
    </row>
    <row r="74" spans="1:1">
      <c r="A74" t="s">
        <v>72</v>
      </c>
    </row>
    <row r="75" spans="1:1">
      <c r="A75" t="s">
        <v>315</v>
      </c>
    </row>
    <row r="76" spans="1:1">
      <c r="A76" t="s">
        <v>316</v>
      </c>
    </row>
    <row r="77" spans="1:1">
      <c r="A77" t="s">
        <v>317</v>
      </c>
    </row>
    <row r="78" spans="1:1">
      <c r="A78" t="s">
        <v>318</v>
      </c>
    </row>
    <row r="79" spans="1:1">
      <c r="A79" t="s">
        <v>319</v>
      </c>
    </row>
    <row r="80" spans="1:1">
      <c r="A80" t="s">
        <v>320</v>
      </c>
    </row>
    <row r="81" spans="1:1">
      <c r="A81" t="s">
        <v>321</v>
      </c>
    </row>
    <row r="82" spans="1:1">
      <c r="A82" t="s">
        <v>322</v>
      </c>
    </row>
    <row r="83" spans="1:1">
      <c r="A83" t="s">
        <v>323</v>
      </c>
    </row>
    <row r="84" spans="1:1">
      <c r="A84" t="s">
        <v>324</v>
      </c>
    </row>
    <row r="85" spans="1:1">
      <c r="A85" t="s">
        <v>35</v>
      </c>
    </row>
    <row r="86" spans="1:1">
      <c r="A86" t="s">
        <v>36</v>
      </c>
    </row>
    <row r="87" spans="1:1">
      <c r="A87" t="s">
        <v>37</v>
      </c>
    </row>
    <row r="88" spans="1:1">
      <c r="A88" t="s">
        <v>50</v>
      </c>
    </row>
    <row r="89" spans="1:1">
      <c r="A89" t="s">
        <v>325</v>
      </c>
    </row>
    <row r="90" spans="1:1">
      <c r="A90" t="s">
        <v>326</v>
      </c>
    </row>
    <row r="91" spans="1:1">
      <c r="A91" t="s">
        <v>327</v>
      </c>
    </row>
    <row r="92" spans="1:1">
      <c r="A92" t="s">
        <v>328</v>
      </c>
    </row>
    <row r="93" spans="1:1">
      <c r="A93" t="s">
        <v>329</v>
      </c>
    </row>
    <row r="94" spans="1:1">
      <c r="A94" t="s">
        <v>330</v>
      </c>
    </row>
    <row r="95" spans="1:1">
      <c r="A95" t="s">
        <v>331</v>
      </c>
    </row>
    <row r="96" spans="1:1">
      <c r="A96" t="s">
        <v>332</v>
      </c>
    </row>
    <row r="97" spans="1:1">
      <c r="A97" t="s">
        <v>333</v>
      </c>
    </row>
    <row r="98" spans="1:1">
      <c r="A98" t="s">
        <v>334</v>
      </c>
    </row>
    <row r="99" spans="1:1">
      <c r="A99" t="s">
        <v>64</v>
      </c>
    </row>
    <row r="100" spans="1:1">
      <c r="A100" t="s">
        <v>38</v>
      </c>
    </row>
    <row r="101" spans="1:1">
      <c r="A101" t="s">
        <v>39</v>
      </c>
    </row>
    <row r="102" spans="1:1">
      <c r="A102" t="s">
        <v>65</v>
      </c>
    </row>
    <row r="103" spans="1:1">
      <c r="A103" t="s">
        <v>335</v>
      </c>
    </row>
    <row r="104" spans="1:1">
      <c r="A104" t="s">
        <v>336</v>
      </c>
    </row>
    <row r="105" spans="1:1">
      <c r="A105" t="s">
        <v>337</v>
      </c>
    </row>
    <row r="106" spans="1:1">
      <c r="A106" t="s">
        <v>338</v>
      </c>
    </row>
    <row r="107" spans="1:1">
      <c r="A107" t="s">
        <v>339</v>
      </c>
    </row>
    <row r="108" spans="1:1">
      <c r="A108" t="s">
        <v>340</v>
      </c>
    </row>
    <row r="109" spans="1:1">
      <c r="A109" t="s">
        <v>341</v>
      </c>
    </row>
    <row r="110" spans="1:1">
      <c r="A110" t="s">
        <v>342</v>
      </c>
    </row>
    <row r="111" spans="1:1">
      <c r="A111" t="s">
        <v>343</v>
      </c>
    </row>
    <row r="112" spans="1:1">
      <c r="A112" t="s">
        <v>344</v>
      </c>
    </row>
    <row r="113" spans="1:1">
      <c r="A113" t="s">
        <v>73</v>
      </c>
    </row>
    <row r="114" spans="1:1">
      <c r="A114" t="s">
        <v>74</v>
      </c>
    </row>
    <row r="115" spans="1:1">
      <c r="A115" t="s">
        <v>8</v>
      </c>
    </row>
    <row r="116" spans="1:1">
      <c r="A116" t="s">
        <v>75</v>
      </c>
    </row>
    <row r="117" spans="1:1">
      <c r="A117" t="s">
        <v>345</v>
      </c>
    </row>
    <row r="118" spans="1:1">
      <c r="A118" t="s">
        <v>346</v>
      </c>
    </row>
    <row r="119" spans="1:1">
      <c r="A119" t="s">
        <v>347</v>
      </c>
    </row>
    <row r="120" spans="1:1">
      <c r="A120" t="s">
        <v>348</v>
      </c>
    </row>
    <row r="121" spans="1:1">
      <c r="A121" t="s">
        <v>349</v>
      </c>
    </row>
    <row r="122" spans="1:1">
      <c r="A122" t="s">
        <v>350</v>
      </c>
    </row>
    <row r="123" spans="1:1">
      <c r="A123" t="s">
        <v>351</v>
      </c>
    </row>
    <row r="124" spans="1:1">
      <c r="A124" t="s">
        <v>352</v>
      </c>
    </row>
    <row r="125" spans="1:1">
      <c r="A125" t="s">
        <v>353</v>
      </c>
    </row>
    <row r="126" spans="1:1">
      <c r="A126" t="s">
        <v>354</v>
      </c>
    </row>
    <row r="127" spans="1:1">
      <c r="A127" t="s">
        <v>76</v>
      </c>
    </row>
    <row r="128" spans="1:1">
      <c r="A128" t="s">
        <v>6</v>
      </c>
    </row>
    <row r="129" spans="1:1">
      <c r="A129" t="s">
        <v>9</v>
      </c>
    </row>
    <row r="130" spans="1:1">
      <c r="A130" t="s">
        <v>77</v>
      </c>
    </row>
    <row r="131" spans="1:1">
      <c r="A131" t="s">
        <v>355</v>
      </c>
    </row>
    <row r="132" spans="1:1">
      <c r="A132" t="s">
        <v>356</v>
      </c>
    </row>
    <row r="133" spans="1:1">
      <c r="A133" t="s">
        <v>357</v>
      </c>
    </row>
    <row r="134" spans="1:1">
      <c r="A134" t="s">
        <v>358</v>
      </c>
    </row>
    <row r="135" spans="1:1">
      <c r="A135" t="s">
        <v>359</v>
      </c>
    </row>
    <row r="136" spans="1:1">
      <c r="A136" t="s">
        <v>360</v>
      </c>
    </row>
    <row r="137" spans="1:1">
      <c r="A137" t="s">
        <v>361</v>
      </c>
    </row>
    <row r="138" spans="1:1">
      <c r="A138" t="s">
        <v>362</v>
      </c>
    </row>
    <row r="139" spans="1:1">
      <c r="A139" t="s">
        <v>363</v>
      </c>
    </row>
    <row r="140" spans="1:1">
      <c r="A140" t="s">
        <v>364</v>
      </c>
    </row>
    <row r="141" spans="1:1">
      <c r="A141" t="s">
        <v>40</v>
      </c>
    </row>
    <row r="142" spans="1:1">
      <c r="A142" t="s">
        <v>41</v>
      </c>
    </row>
    <row r="143" spans="1:1">
      <c r="A143" t="s">
        <v>42</v>
      </c>
    </row>
    <row r="144" spans="1:1">
      <c r="A144" t="s">
        <v>51</v>
      </c>
    </row>
    <row r="145" spans="1:1">
      <c r="A145" t="s">
        <v>365</v>
      </c>
    </row>
    <row r="146" spans="1:1">
      <c r="A146" t="s">
        <v>366</v>
      </c>
    </row>
    <row r="147" spans="1:1">
      <c r="A147" t="s">
        <v>367</v>
      </c>
    </row>
    <row r="148" spans="1:1">
      <c r="A148" t="s">
        <v>368</v>
      </c>
    </row>
    <row r="149" spans="1:1">
      <c r="A149" t="s">
        <v>369</v>
      </c>
    </row>
    <row r="150" spans="1:1">
      <c r="A150" t="s">
        <v>370</v>
      </c>
    </row>
    <row r="151" spans="1:1">
      <c r="A151" t="s">
        <v>371</v>
      </c>
    </row>
    <row r="152" spans="1:1">
      <c r="A152" t="s">
        <v>372</v>
      </c>
    </row>
    <row r="153" spans="1:1">
      <c r="A153" t="s">
        <v>373</v>
      </c>
    </row>
    <row r="154" spans="1:1">
      <c r="A154" t="s">
        <v>374</v>
      </c>
    </row>
    <row r="155" spans="1:1">
      <c r="A155" t="s">
        <v>78</v>
      </c>
    </row>
    <row r="156" spans="1:1">
      <c r="A156" t="s">
        <v>43</v>
      </c>
    </row>
    <row r="157" spans="1:1">
      <c r="A157" t="s">
        <v>44</v>
      </c>
    </row>
    <row r="158" spans="1:1">
      <c r="A158" t="s">
        <v>79</v>
      </c>
    </row>
    <row r="159" spans="1:1">
      <c r="A159" t="s">
        <v>375</v>
      </c>
    </row>
    <row r="160" spans="1:1">
      <c r="A160" t="s">
        <v>376</v>
      </c>
    </row>
    <row r="161" spans="1:1">
      <c r="A161" t="s">
        <v>377</v>
      </c>
    </row>
    <row r="162" spans="1:1">
      <c r="A162" t="s">
        <v>378</v>
      </c>
    </row>
    <row r="163" spans="1:1">
      <c r="A163" t="s">
        <v>379</v>
      </c>
    </row>
    <row r="164" spans="1:1">
      <c r="A164" t="s">
        <v>380</v>
      </c>
    </row>
    <row r="165" spans="1:1">
      <c r="A165" t="s">
        <v>381</v>
      </c>
    </row>
    <row r="166" spans="1:1">
      <c r="A166" t="s">
        <v>382</v>
      </c>
    </row>
    <row r="167" spans="1:1">
      <c r="A167" t="s">
        <v>383</v>
      </c>
    </row>
    <row r="168" spans="1:1">
      <c r="A168" t="s">
        <v>384</v>
      </c>
    </row>
    <row r="169" spans="1:1">
      <c r="A169" t="s">
        <v>80</v>
      </c>
    </row>
    <row r="170" spans="1:1">
      <c r="A170" t="s">
        <v>66</v>
      </c>
    </row>
    <row r="171" spans="1:1">
      <c r="A171" t="s">
        <v>10</v>
      </c>
    </row>
    <row r="172" spans="1:1">
      <c r="A172" t="s">
        <v>81</v>
      </c>
    </row>
    <row r="173" spans="1:1">
      <c r="A173" t="s">
        <v>385</v>
      </c>
    </row>
    <row r="174" spans="1:1">
      <c r="A174" t="s">
        <v>386</v>
      </c>
    </row>
    <row r="175" spans="1:1">
      <c r="A175" t="s">
        <v>387</v>
      </c>
    </row>
    <row r="176" spans="1:1">
      <c r="A176" t="s">
        <v>388</v>
      </c>
    </row>
    <row r="177" spans="1:1">
      <c r="A177" t="s">
        <v>389</v>
      </c>
    </row>
    <row r="178" spans="1:1">
      <c r="A178" t="s">
        <v>390</v>
      </c>
    </row>
    <row r="179" spans="1:1">
      <c r="A179" t="s">
        <v>391</v>
      </c>
    </row>
    <row r="180" spans="1:1">
      <c r="A180" t="s">
        <v>392</v>
      </c>
    </row>
    <row r="181" spans="1:1">
      <c r="A181" t="s">
        <v>393</v>
      </c>
    </row>
    <row r="182" spans="1:1">
      <c r="A182" t="s">
        <v>394</v>
      </c>
    </row>
    <row r="183" spans="1:1">
      <c r="A183" t="s">
        <v>82</v>
      </c>
    </row>
    <row r="184" spans="1:1">
      <c r="A184" t="s">
        <v>45</v>
      </c>
    </row>
    <row r="185" spans="1:1">
      <c r="A185" t="s">
        <v>11</v>
      </c>
    </row>
    <row r="186" spans="1:1">
      <c r="A186" t="s">
        <v>83</v>
      </c>
    </row>
    <row r="187" spans="1:1">
      <c r="A187" t="s">
        <v>395</v>
      </c>
    </row>
    <row r="188" spans="1:1">
      <c r="A188" t="s">
        <v>396</v>
      </c>
    </row>
    <row r="189" spans="1:1">
      <c r="A189" t="s">
        <v>397</v>
      </c>
    </row>
    <row r="190" spans="1:1">
      <c r="A190" t="s">
        <v>398</v>
      </c>
    </row>
    <row r="191" spans="1:1">
      <c r="A191" t="s">
        <v>399</v>
      </c>
    </row>
    <row r="192" spans="1:1">
      <c r="A192" t="s">
        <v>400</v>
      </c>
    </row>
    <row r="193" spans="1:1">
      <c r="A193" t="s">
        <v>401</v>
      </c>
    </row>
    <row r="194" spans="1:1">
      <c r="A194" t="s">
        <v>402</v>
      </c>
    </row>
    <row r="195" spans="1:1">
      <c r="A195" t="s">
        <v>403</v>
      </c>
    </row>
    <row r="196" spans="1:1">
      <c r="A196" t="s">
        <v>404</v>
      </c>
    </row>
    <row r="197" spans="1:1">
      <c r="A197" t="s">
        <v>67</v>
      </c>
    </row>
    <row r="198" spans="1:1">
      <c r="A198" t="s">
        <v>68</v>
      </c>
    </row>
    <row r="199" spans="1:1">
      <c r="A199" t="s">
        <v>46</v>
      </c>
    </row>
    <row r="200" spans="1:1">
      <c r="A200" t="s">
        <v>69</v>
      </c>
    </row>
    <row r="201" spans="1:1">
      <c r="A201" t="s">
        <v>405</v>
      </c>
    </row>
    <row r="202" spans="1:1">
      <c r="A202" t="s">
        <v>406</v>
      </c>
    </row>
    <row r="203" spans="1:1">
      <c r="A203" t="s">
        <v>407</v>
      </c>
    </row>
    <row r="204" spans="1:1">
      <c r="A204" t="s">
        <v>408</v>
      </c>
    </row>
    <row r="205" spans="1:1">
      <c r="A205" t="s">
        <v>409</v>
      </c>
    </row>
    <row r="206" spans="1:1">
      <c r="A206" t="s">
        <v>410</v>
      </c>
    </row>
    <row r="207" spans="1:1">
      <c r="A207" t="s">
        <v>411</v>
      </c>
    </row>
    <row r="208" spans="1:1">
      <c r="A208" t="s">
        <v>412</v>
      </c>
    </row>
    <row r="209" spans="1:1">
      <c r="A209" t="s">
        <v>413</v>
      </c>
    </row>
    <row r="210" spans="1:1">
      <c r="A210" t="s">
        <v>414</v>
      </c>
    </row>
    <row r="211" spans="1:1">
      <c r="A211" t="s">
        <v>84</v>
      </c>
    </row>
    <row r="212" spans="1:1">
      <c r="A212" t="s">
        <v>85</v>
      </c>
    </row>
    <row r="213" spans="1:1">
      <c r="A213" t="s">
        <v>47</v>
      </c>
    </row>
    <row r="214" spans="1:1">
      <c r="A214" t="s">
        <v>86</v>
      </c>
    </row>
    <row r="215" spans="1:1">
      <c r="A215" t="s">
        <v>415</v>
      </c>
    </row>
    <row r="216" spans="1:1">
      <c r="A216" t="s">
        <v>416</v>
      </c>
    </row>
    <row r="217" spans="1:1">
      <c r="A217" t="s">
        <v>417</v>
      </c>
    </row>
    <row r="218" spans="1:1">
      <c r="A218" t="s">
        <v>418</v>
      </c>
    </row>
    <row r="219" spans="1:1">
      <c r="A219" t="s">
        <v>419</v>
      </c>
    </row>
    <row r="220" spans="1:1">
      <c r="A220" t="s">
        <v>420</v>
      </c>
    </row>
    <row r="221" spans="1:1">
      <c r="A221" t="s">
        <v>421</v>
      </c>
    </row>
    <row r="222" spans="1:1">
      <c r="A222" t="s">
        <v>422</v>
      </c>
    </row>
    <row r="223" spans="1:1">
      <c r="A223" t="s">
        <v>423</v>
      </c>
    </row>
    <row r="224" spans="1:1">
      <c r="A224" t="s">
        <v>424</v>
      </c>
    </row>
    <row r="225" spans="1:1">
      <c r="A225" t="s">
        <v>87</v>
      </c>
    </row>
    <row r="226" spans="1:1">
      <c r="A226" t="s">
        <v>48</v>
      </c>
    </row>
    <row r="227" spans="1:1">
      <c r="A227" t="s">
        <v>49</v>
      </c>
    </row>
    <row r="228" spans="1:1">
      <c r="A228" t="s">
        <v>88</v>
      </c>
    </row>
    <row r="229" spans="1:1">
      <c r="A229" t="s">
        <v>425</v>
      </c>
    </row>
    <row r="230" spans="1:1">
      <c r="A230" t="s">
        <v>426</v>
      </c>
    </row>
    <row r="231" spans="1:1">
      <c r="A231" t="s">
        <v>427</v>
      </c>
    </row>
    <row r="232" spans="1:1">
      <c r="A232" t="s">
        <v>428</v>
      </c>
    </row>
    <row r="233" spans="1:1">
      <c r="A233" t="s">
        <v>429</v>
      </c>
    </row>
    <row r="234" spans="1:1">
      <c r="A234" t="s">
        <v>430</v>
      </c>
    </row>
    <row r="235" spans="1:1">
      <c r="A235" t="s">
        <v>431</v>
      </c>
    </row>
    <row r="236" spans="1:1">
      <c r="A236" t="s">
        <v>432</v>
      </c>
    </row>
    <row r="237" spans="1:1">
      <c r="A237" t="s">
        <v>433</v>
      </c>
    </row>
    <row r="238" spans="1:1">
      <c r="A238" t="s">
        <v>434</v>
      </c>
    </row>
    <row r="239" spans="1:1">
      <c r="A239" t="s">
        <v>108</v>
      </c>
    </row>
    <row r="240" spans="1:1">
      <c r="A240" t="s">
        <v>23</v>
      </c>
    </row>
    <row r="241" spans="1:1">
      <c r="A241" t="s">
        <v>24</v>
      </c>
    </row>
    <row r="242" spans="1:1">
      <c r="A242" t="s">
        <v>109</v>
      </c>
    </row>
    <row r="243" spans="1:1">
      <c r="A243" t="s">
        <v>110</v>
      </c>
    </row>
    <row r="244" spans="1:1">
      <c r="A244" t="s">
        <v>111</v>
      </c>
    </row>
    <row r="245" spans="1:1">
      <c r="A245" t="s">
        <v>112</v>
      </c>
    </row>
    <row r="246" spans="1:1">
      <c r="A246" t="s">
        <v>113</v>
      </c>
    </row>
    <row r="247" spans="1:1">
      <c r="A247" t="s">
        <v>114</v>
      </c>
    </row>
    <row r="248" spans="1:1">
      <c r="A248" t="s">
        <v>25</v>
      </c>
    </row>
    <row r="249" spans="1:1">
      <c r="A249" t="s">
        <v>115</v>
      </c>
    </row>
    <row r="250" spans="1:1">
      <c r="A250" t="s">
        <v>116</v>
      </c>
    </row>
    <row r="251" spans="1:1">
      <c r="A251" t="s">
        <v>117</v>
      </c>
    </row>
    <row r="252" spans="1:1">
      <c r="A252" t="s">
        <v>118</v>
      </c>
    </row>
    <row r="253" spans="1:1">
      <c r="A253" t="s">
        <v>119</v>
      </c>
    </row>
    <row r="254" spans="1:1">
      <c r="A254" t="s">
        <v>120</v>
      </c>
    </row>
    <row r="255" spans="1:1">
      <c r="A255" t="s">
        <v>121</v>
      </c>
    </row>
    <row r="256" spans="1:1">
      <c r="A256" t="s">
        <v>122</v>
      </c>
    </row>
    <row r="257" spans="1:1">
      <c r="A257" t="s">
        <v>123</v>
      </c>
    </row>
    <row r="258" spans="1:1">
      <c r="A258" t="s">
        <v>124</v>
      </c>
    </row>
    <row r="259" spans="1:1">
      <c r="A259" t="s">
        <v>125</v>
      </c>
    </row>
    <row r="260" spans="1:1">
      <c r="A260" t="s">
        <v>126</v>
      </c>
    </row>
    <row r="261" spans="1:1">
      <c r="A261" t="s">
        <v>127</v>
      </c>
    </row>
    <row r="262" spans="1:1">
      <c r="A262" t="s">
        <v>128</v>
      </c>
    </row>
    <row r="263" spans="1:1">
      <c r="A263" t="s">
        <v>129</v>
      </c>
    </row>
    <row r="264" spans="1:1">
      <c r="A264" t="s">
        <v>130</v>
      </c>
    </row>
    <row r="265" spans="1:1">
      <c r="A265" t="s">
        <v>131</v>
      </c>
    </row>
    <row r="266" spans="1:1">
      <c r="A266" t="s">
        <v>132</v>
      </c>
    </row>
    <row r="267" spans="1:1">
      <c r="A267" t="s">
        <v>133</v>
      </c>
    </row>
    <row r="268" spans="1:1">
      <c r="A268" t="s">
        <v>134</v>
      </c>
    </row>
    <row r="269" spans="1:1">
      <c r="A269" t="s">
        <v>135</v>
      </c>
    </row>
    <row r="270" spans="1:1">
      <c r="A270" t="s">
        <v>136</v>
      </c>
    </row>
    <row r="271" spans="1:1">
      <c r="A271" t="s">
        <v>137</v>
      </c>
    </row>
    <row r="272" spans="1:1">
      <c r="A272" t="s">
        <v>138</v>
      </c>
    </row>
    <row r="273" spans="1:1">
      <c r="A273" t="s">
        <v>139</v>
      </c>
    </row>
    <row r="274" spans="1:1">
      <c r="A274" t="s">
        <v>140</v>
      </c>
    </row>
    <row r="275" spans="1:1">
      <c r="A275" t="s">
        <v>141</v>
      </c>
    </row>
    <row r="276" spans="1:1">
      <c r="A276" t="s">
        <v>142</v>
      </c>
    </row>
    <row r="277" spans="1:1">
      <c r="A277" t="s">
        <v>143</v>
      </c>
    </row>
    <row r="278" spans="1:1">
      <c r="A278" t="s">
        <v>144</v>
      </c>
    </row>
    <row r="279" spans="1:1">
      <c r="A279" t="s">
        <v>145</v>
      </c>
    </row>
    <row r="280" spans="1:1">
      <c r="A280" t="s">
        <v>146</v>
      </c>
    </row>
    <row r="281" spans="1:1">
      <c r="A281" t="s">
        <v>147</v>
      </c>
    </row>
    <row r="282" spans="1:1">
      <c r="A282" t="s">
        <v>148</v>
      </c>
    </row>
    <row r="283" spans="1:1">
      <c r="A283" t="s">
        <v>149</v>
      </c>
    </row>
    <row r="284" spans="1:1">
      <c r="A284" t="s">
        <v>150</v>
      </c>
    </row>
    <row r="285" spans="1:1">
      <c r="A285" t="s">
        <v>151</v>
      </c>
    </row>
    <row r="286" spans="1:1">
      <c r="A286" t="s">
        <v>152</v>
      </c>
    </row>
    <row r="287" spans="1:1">
      <c r="A287" t="s">
        <v>153</v>
      </c>
    </row>
    <row r="288" spans="1:1">
      <c r="A288" t="s">
        <v>26</v>
      </c>
    </row>
    <row r="289" spans="1:1">
      <c r="A289" t="s">
        <v>154</v>
      </c>
    </row>
    <row r="290" spans="1:1">
      <c r="A290" t="s">
        <v>155</v>
      </c>
    </row>
    <row r="291" spans="1:1">
      <c r="A291" t="s">
        <v>156</v>
      </c>
    </row>
    <row r="292" spans="1:1">
      <c r="A292" t="s">
        <v>157</v>
      </c>
    </row>
    <row r="293" spans="1:1">
      <c r="A293" t="s">
        <v>158</v>
      </c>
    </row>
    <row r="294" spans="1:1">
      <c r="A294" t="s">
        <v>159</v>
      </c>
    </row>
    <row r="295" spans="1:1">
      <c r="A295" t="s">
        <v>160</v>
      </c>
    </row>
    <row r="296" spans="1:1">
      <c r="A296" t="s">
        <v>27</v>
      </c>
    </row>
    <row r="297" spans="1:1">
      <c r="A297" t="s">
        <v>161</v>
      </c>
    </row>
    <row r="298" spans="1:1">
      <c r="A298" t="s">
        <v>162</v>
      </c>
    </row>
    <row r="299" spans="1:1">
      <c r="A299" t="s">
        <v>163</v>
      </c>
    </row>
    <row r="300" spans="1:1">
      <c r="A300" t="s">
        <v>164</v>
      </c>
    </row>
    <row r="301" spans="1:1">
      <c r="A301" t="s">
        <v>165</v>
      </c>
    </row>
    <row r="302" spans="1:1">
      <c r="A302" t="s">
        <v>166</v>
      </c>
    </row>
    <row r="303" spans="1:1">
      <c r="A303" t="s">
        <v>250</v>
      </c>
    </row>
    <row r="304" spans="1:1">
      <c r="A304" t="s">
        <v>167</v>
      </c>
    </row>
    <row r="305" spans="1:1">
      <c r="A305" t="s">
        <v>28</v>
      </c>
    </row>
    <row r="306" spans="1:1">
      <c r="A306" t="s">
        <v>251</v>
      </c>
    </row>
    <row r="307" spans="1:1">
      <c r="A307" t="s">
        <v>252</v>
      </c>
    </row>
    <row r="308" spans="1:1">
      <c r="A308" t="s">
        <v>253</v>
      </c>
    </row>
    <row r="309" spans="1:1">
      <c r="A309" t="s">
        <v>254</v>
      </c>
    </row>
    <row r="310" spans="1:1">
      <c r="A310" t="s">
        <v>255</v>
      </c>
    </row>
    <row r="311" spans="1:1">
      <c r="A311" t="s">
        <v>256</v>
      </c>
    </row>
    <row r="312" spans="1:1">
      <c r="A312" t="s">
        <v>168</v>
      </c>
    </row>
    <row r="313" spans="1:1">
      <c r="A313" t="s">
        <v>29</v>
      </c>
    </row>
    <row r="314" spans="1:1">
      <c r="A314" t="s">
        <v>257</v>
      </c>
    </row>
    <row r="315" spans="1:1">
      <c r="A315" t="s">
        <v>258</v>
      </c>
    </row>
    <row r="316" spans="1:1">
      <c r="A316" t="s">
        <v>259</v>
      </c>
    </row>
    <row r="317" spans="1:1">
      <c r="A317" t="s">
        <v>260</v>
      </c>
    </row>
    <row r="318" spans="1:1">
      <c r="A318" t="s">
        <v>261</v>
      </c>
    </row>
    <row r="319" spans="1:1">
      <c r="A319" t="s">
        <v>169</v>
      </c>
    </row>
    <row r="320" spans="1:1">
      <c r="A320" t="s">
        <v>170</v>
      </c>
    </row>
    <row r="321" spans="1:1">
      <c r="A321" t="s">
        <v>171</v>
      </c>
    </row>
    <row r="322" spans="1:1">
      <c r="A322" t="s">
        <v>172</v>
      </c>
    </row>
    <row r="323" spans="1:1">
      <c r="A323" t="s">
        <v>173</v>
      </c>
    </row>
    <row r="324" spans="1:1">
      <c r="A324" t="s">
        <v>174</v>
      </c>
    </row>
    <row r="325" spans="1:1">
      <c r="A325" t="s">
        <v>175</v>
      </c>
    </row>
    <row r="326" spans="1:1">
      <c r="A326" t="s">
        <v>176</v>
      </c>
    </row>
    <row r="327" spans="1:1">
      <c r="A327" t="s">
        <v>201</v>
      </c>
    </row>
    <row r="328" spans="1:1">
      <c r="A328" t="s">
        <v>262</v>
      </c>
    </row>
    <row r="329" spans="1:1">
      <c r="A329" t="s">
        <v>202</v>
      </c>
    </row>
    <row r="330" spans="1:1">
      <c r="A330" t="s">
        <v>89</v>
      </c>
    </row>
    <row r="331" spans="1:1">
      <c r="A331" t="s">
        <v>203</v>
      </c>
    </row>
    <row r="332" spans="1:1">
      <c r="A332" t="s">
        <v>204</v>
      </c>
    </row>
    <row r="333" spans="1:1">
      <c r="A333" t="s">
        <v>205</v>
      </c>
    </row>
    <row r="334" spans="1:1">
      <c r="A334" t="s">
        <v>206</v>
      </c>
    </row>
    <row r="335" spans="1:1">
      <c r="A335" t="s">
        <v>207</v>
      </c>
    </row>
    <row r="336" spans="1:1">
      <c r="A336" t="s">
        <v>208</v>
      </c>
    </row>
    <row r="337" spans="1:1">
      <c r="A337" t="s">
        <v>177</v>
      </c>
    </row>
    <row r="338" spans="1:1">
      <c r="A338" t="s">
        <v>178</v>
      </c>
    </row>
    <row r="339" spans="1:1">
      <c r="A339" t="s">
        <v>90</v>
      </c>
    </row>
    <row r="340" spans="1:1">
      <c r="A340" t="s">
        <v>179</v>
      </c>
    </row>
    <row r="341" spans="1:1">
      <c r="A341" t="s">
        <v>180</v>
      </c>
    </row>
    <row r="342" spans="1:1">
      <c r="A342" t="s">
        <v>181</v>
      </c>
    </row>
    <row r="343" spans="1:1">
      <c r="A343" t="s">
        <v>182</v>
      </c>
    </row>
    <row r="344" spans="1:1">
      <c r="A344" t="s">
        <v>183</v>
      </c>
    </row>
    <row r="345" spans="1:1">
      <c r="A345" t="s">
        <v>209</v>
      </c>
    </row>
    <row r="346" spans="1:1">
      <c r="A346" t="s">
        <v>210</v>
      </c>
    </row>
    <row r="347" spans="1:1">
      <c r="A347" t="s">
        <v>91</v>
      </c>
    </row>
    <row r="348" spans="1:1">
      <c r="A348" t="s">
        <v>211</v>
      </c>
    </row>
    <row r="349" spans="1:1">
      <c r="A349" t="s">
        <v>212</v>
      </c>
    </row>
    <row r="350" spans="1:1">
      <c r="A350" t="s">
        <v>213</v>
      </c>
    </row>
    <row r="351" spans="1:1">
      <c r="A351" t="s">
        <v>214</v>
      </c>
    </row>
    <row r="352" spans="1:1">
      <c r="A352" t="s">
        <v>215</v>
      </c>
    </row>
    <row r="353" spans="1:1">
      <c r="A353" t="s">
        <v>92</v>
      </c>
    </row>
    <row r="354" spans="1:1">
      <c r="A354" t="s">
        <v>93</v>
      </c>
    </row>
    <row r="355" spans="1:1">
      <c r="A355" t="s">
        <v>94</v>
      </c>
    </row>
    <row r="356" spans="1:1">
      <c r="A356" t="s">
        <v>95</v>
      </c>
    </row>
    <row r="357" spans="1:1">
      <c r="A357" t="s">
        <v>96</v>
      </c>
    </row>
    <row r="358" spans="1:1">
      <c r="A358" t="s">
        <v>97</v>
      </c>
    </row>
    <row r="359" spans="1:1">
      <c r="A359" t="s">
        <v>98</v>
      </c>
    </row>
    <row r="360" spans="1:1">
      <c r="A360" t="s">
        <v>99</v>
      </c>
    </row>
    <row r="361" spans="1:1">
      <c r="A361" t="s">
        <v>100</v>
      </c>
    </row>
    <row r="362" spans="1:1">
      <c r="A362" t="s">
        <v>101</v>
      </c>
    </row>
    <row r="363" spans="1:1">
      <c r="A363" t="s">
        <v>102</v>
      </c>
    </row>
    <row r="364" spans="1:1">
      <c r="A364" t="s">
        <v>103</v>
      </c>
    </row>
    <row r="365" spans="1:1">
      <c r="A365" t="s">
        <v>104</v>
      </c>
    </row>
    <row r="366" spans="1:1">
      <c r="A366" t="s">
        <v>105</v>
      </c>
    </row>
    <row r="367" spans="1:1">
      <c r="A367" t="s">
        <v>106</v>
      </c>
    </row>
    <row r="368" spans="1:1">
      <c r="A368" t="s">
        <v>107</v>
      </c>
    </row>
    <row r="369" spans="1:1">
      <c r="A369" t="s">
        <v>218</v>
      </c>
    </row>
    <row r="370" spans="1:1">
      <c r="A370" t="s">
        <v>219</v>
      </c>
    </row>
    <row r="371" spans="1:1">
      <c r="A371" t="s">
        <v>184</v>
      </c>
    </row>
    <row r="372" spans="1:1">
      <c r="A372" t="s">
        <v>220</v>
      </c>
    </row>
    <row r="373" spans="1:1">
      <c r="A373" t="s">
        <v>221</v>
      </c>
    </row>
    <row r="374" spans="1:1">
      <c r="A374" t="s">
        <v>222</v>
      </c>
    </row>
    <row r="375" spans="1:1">
      <c r="A375" t="s">
        <v>223</v>
      </c>
    </row>
    <row r="376" spans="1:1">
      <c r="A376" t="s">
        <v>224</v>
      </c>
    </row>
    <row r="377" spans="1:1">
      <c r="A377" t="s">
        <v>185</v>
      </c>
    </row>
    <row r="378" spans="1:1">
      <c r="A378" t="s">
        <v>186</v>
      </c>
    </row>
    <row r="379" spans="1:1">
      <c r="A379" t="s">
        <v>187</v>
      </c>
    </row>
    <row r="380" spans="1:1">
      <c r="A380" t="s">
        <v>188</v>
      </c>
    </row>
    <row r="381" spans="1:1">
      <c r="A381" t="s">
        <v>189</v>
      </c>
    </row>
    <row r="382" spans="1:1">
      <c r="A382" t="s">
        <v>190</v>
      </c>
    </row>
    <row r="383" spans="1:1">
      <c r="A383" t="s">
        <v>191</v>
      </c>
    </row>
    <row r="384" spans="1:1">
      <c r="A384" t="s">
        <v>192</v>
      </c>
    </row>
    <row r="385" spans="1:1">
      <c r="A385" t="s">
        <v>225</v>
      </c>
    </row>
    <row r="386" spans="1:1">
      <c r="A386" t="s">
        <v>226</v>
      </c>
    </row>
    <row r="387" spans="1:1">
      <c r="A387" t="s">
        <v>227</v>
      </c>
    </row>
    <row r="388" spans="1:1">
      <c r="A388" t="s">
        <v>228</v>
      </c>
    </row>
    <row r="389" spans="1:1">
      <c r="A389" t="s">
        <v>229</v>
      </c>
    </row>
    <row r="390" spans="1:1">
      <c r="A390" t="s">
        <v>230</v>
      </c>
    </row>
    <row r="391" spans="1:1">
      <c r="A391" t="s">
        <v>231</v>
      </c>
    </row>
    <row r="392" spans="1:1">
      <c r="A392" t="s">
        <v>232</v>
      </c>
    </row>
    <row r="393" spans="1:1">
      <c r="A393" t="s">
        <v>233</v>
      </c>
    </row>
    <row r="394" spans="1:1">
      <c r="A394" t="s">
        <v>243</v>
      </c>
    </row>
    <row r="395" spans="1:1">
      <c r="A395" t="s">
        <v>244</v>
      </c>
    </row>
    <row r="396" spans="1:1">
      <c r="A396" t="s">
        <v>245</v>
      </c>
    </row>
    <row r="397" spans="1:1">
      <c r="A397" t="s">
        <v>246</v>
      </c>
    </row>
    <row r="398" spans="1:1">
      <c r="A398" t="s">
        <v>247</v>
      </c>
    </row>
    <row r="399" spans="1:1">
      <c r="A399" t="s">
        <v>193</v>
      </c>
    </row>
    <row r="400" spans="1:1">
      <c r="A400" t="s">
        <v>194</v>
      </c>
    </row>
    <row r="401" spans="1:1">
      <c r="A401" t="s">
        <v>195</v>
      </c>
    </row>
    <row r="402" spans="1:1">
      <c r="A402" t="s">
        <v>196</v>
      </c>
    </row>
    <row r="403" spans="1:1">
      <c r="A403" t="s">
        <v>197</v>
      </c>
    </row>
    <row r="404" spans="1:1">
      <c r="A404" t="s">
        <v>198</v>
      </c>
    </row>
    <row r="405" spans="1:1">
      <c r="A405" t="s">
        <v>199</v>
      </c>
    </row>
    <row r="406" spans="1:1">
      <c r="A406" t="s">
        <v>200</v>
      </c>
    </row>
    <row r="407" spans="1:1">
      <c r="A407" t="s">
        <v>234</v>
      </c>
    </row>
    <row r="408" spans="1:1">
      <c r="A408" t="s">
        <v>235</v>
      </c>
    </row>
    <row r="409" spans="1:1">
      <c r="A409" t="s">
        <v>236</v>
      </c>
    </row>
    <row r="410" spans="1:1">
      <c r="A410" t="s">
        <v>237</v>
      </c>
    </row>
    <row r="411" spans="1:1">
      <c r="A411" t="s">
        <v>238</v>
      </c>
    </row>
    <row r="412" spans="1:1">
      <c r="A412" t="s">
        <v>239</v>
      </c>
    </row>
    <row r="413" spans="1:1">
      <c r="A413" t="s">
        <v>240</v>
      </c>
    </row>
    <row r="414" spans="1:1">
      <c r="A414" t="s">
        <v>241</v>
      </c>
    </row>
    <row r="415" spans="1:1">
      <c r="A415" t="s">
        <v>242</v>
      </c>
    </row>
    <row r="416" spans="1:1">
      <c r="A416" t="s">
        <v>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B5"/>
  <sheetViews>
    <sheetView tabSelected="1" zoomScale="85" zoomScaleNormal="85" workbookViewId="0">
      <selection activeCell="B3" sqref="B3"/>
    </sheetView>
  </sheetViews>
  <sheetFormatPr defaultRowHeight="18" customHeight="1"/>
  <sheetData>
    <row r="3" spans="2:2" ht="18" customHeight="1">
      <c r="B3" s="46" t="s">
        <v>528</v>
      </c>
    </row>
    <row r="4" spans="2:2" ht="18" customHeight="1">
      <c r="B4" s="46" t="s">
        <v>530</v>
      </c>
    </row>
    <row r="5" spans="2:2" ht="18" customHeight="1">
      <c r="B5" s="45" t="s">
        <v>529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"/>
  <sheetViews>
    <sheetView zoomScale="85" zoomScaleNormal="85" workbookViewId="0">
      <selection activeCell="A2" sqref="A2"/>
    </sheetView>
  </sheetViews>
  <sheetFormatPr defaultRowHeight="15"/>
  <cols>
    <col min="1" max="4" width="12" style="14" customWidth="1"/>
    <col min="5" max="5" width="9.140625" style="14"/>
    <col min="6" max="6" width="11.5703125" style="14" bestFit="1" customWidth="1"/>
    <col min="7" max="16384" width="9.140625" style="14"/>
  </cols>
  <sheetData>
    <row r="2" spans="1:7">
      <c r="A2" s="27" t="s">
        <v>464</v>
      </c>
    </row>
    <row r="3" spans="1:7">
      <c r="A3" s="26" t="s">
        <v>263</v>
      </c>
    </row>
    <row r="6" spans="1:7">
      <c r="C6" s="18"/>
      <c r="D6" s="11" t="s">
        <v>438</v>
      </c>
    </row>
    <row r="7" spans="1:7">
      <c r="A7" s="12" t="s">
        <v>437</v>
      </c>
      <c r="B7" s="10" t="s">
        <v>1</v>
      </c>
      <c r="C7" s="10" t="s">
        <v>216</v>
      </c>
      <c r="D7" s="10" t="s">
        <v>459</v>
      </c>
      <c r="F7" s="28" t="s">
        <v>216</v>
      </c>
      <c r="G7" s="29" t="s">
        <v>467</v>
      </c>
    </row>
    <row r="8" spans="1:7" ht="17.25">
      <c r="A8" s="17" t="s">
        <v>469</v>
      </c>
      <c r="B8" s="22">
        <v>40002</v>
      </c>
      <c r="C8" s="18" t="s">
        <v>439</v>
      </c>
      <c r="D8" s="18" t="s">
        <v>17</v>
      </c>
      <c r="F8" s="30" t="s">
        <v>468</v>
      </c>
      <c r="G8" s="23">
        <v>3.3799999999999997E-2</v>
      </c>
    </row>
    <row r="9" spans="1:7">
      <c r="A9" s="17" t="s">
        <v>460</v>
      </c>
      <c r="B9" s="22">
        <v>39947</v>
      </c>
      <c r="C9" s="18" t="s">
        <v>17</v>
      </c>
      <c r="D9" s="18" t="s">
        <v>17</v>
      </c>
      <c r="F9" s="17"/>
      <c r="G9" s="23"/>
    </row>
    <row r="10" spans="1:7">
      <c r="A10" s="17" t="s">
        <v>460</v>
      </c>
      <c r="B10" s="22">
        <v>39191</v>
      </c>
      <c r="C10" s="18" t="s">
        <v>461</v>
      </c>
      <c r="D10" s="18" t="s">
        <v>461</v>
      </c>
      <c r="F10" s="24" t="s">
        <v>14</v>
      </c>
      <c r="G10" s="2">
        <v>4.1311E-2</v>
      </c>
    </row>
    <row r="11" spans="1:7">
      <c r="A11" s="17" t="s">
        <v>462</v>
      </c>
      <c r="B11" s="22">
        <v>38657</v>
      </c>
      <c r="C11" s="18" t="s">
        <v>17</v>
      </c>
      <c r="D11" s="18" t="s">
        <v>17</v>
      </c>
      <c r="F11" s="24" t="s">
        <v>217</v>
      </c>
      <c r="G11" s="2">
        <v>4.4878000000000001E-2</v>
      </c>
    </row>
    <row r="12" spans="1:7">
      <c r="A12" s="17" t="s">
        <v>460</v>
      </c>
      <c r="B12" s="22">
        <v>38268</v>
      </c>
      <c r="C12" s="18" t="s">
        <v>17</v>
      </c>
      <c r="D12" s="18" t="s">
        <v>17</v>
      </c>
      <c r="F12" s="24" t="s">
        <v>16</v>
      </c>
      <c r="G12" s="2">
        <v>4.5179999999999998E-2</v>
      </c>
    </row>
    <row r="13" spans="1:7">
      <c r="A13" s="17" t="s">
        <v>460</v>
      </c>
      <c r="B13" s="22">
        <v>38085</v>
      </c>
      <c r="C13" s="18" t="s">
        <v>17</v>
      </c>
      <c r="D13" s="18" t="s">
        <v>17</v>
      </c>
      <c r="F13" s="24" t="s">
        <v>18</v>
      </c>
      <c r="G13" s="2">
        <v>4.7370000000000002E-2</v>
      </c>
    </row>
    <row r="14" spans="1:7">
      <c r="A14" s="17" t="s">
        <v>460</v>
      </c>
      <c r="B14" s="22">
        <v>37971</v>
      </c>
      <c r="C14" s="18" t="s">
        <v>15</v>
      </c>
      <c r="D14" s="18" t="s">
        <v>15</v>
      </c>
      <c r="F14" s="24" t="s">
        <v>19</v>
      </c>
      <c r="G14" s="2">
        <v>5.0761000000000001E-2</v>
      </c>
    </row>
    <row r="15" spans="1:7">
      <c r="F15" s="24" t="s">
        <v>20</v>
      </c>
      <c r="G15" s="2">
        <v>5.5834000000000002E-2</v>
      </c>
    </row>
    <row r="16" spans="1:7">
      <c r="F16" s="24" t="s">
        <v>21</v>
      </c>
      <c r="G16" s="2">
        <v>8.0341999999999997E-2</v>
      </c>
    </row>
    <row r="17" spans="1:7">
      <c r="A17" s="25"/>
      <c r="B17" s="25"/>
    </row>
    <row r="18" spans="1:7">
      <c r="A18" s="31"/>
      <c r="F18" s="24" t="s">
        <v>463</v>
      </c>
      <c r="G18" s="2">
        <f>(G12+G13)/2</f>
        <v>4.6274999999999997E-2</v>
      </c>
    </row>
    <row r="19" spans="1:7">
      <c r="A19" s="25"/>
    </row>
    <row r="20" spans="1:7">
      <c r="A20" s="25"/>
    </row>
    <row r="21" spans="1:7">
      <c r="A21" s="25"/>
    </row>
    <row r="22" spans="1:7">
      <c r="A22" s="25"/>
    </row>
    <row r="23" spans="1:7" ht="18" customHeight="1">
      <c r="A23" s="25"/>
    </row>
    <row r="24" spans="1:7">
      <c r="A24" s="25"/>
    </row>
    <row r="25" spans="1:7">
      <c r="A25" s="32"/>
    </row>
    <row r="26" spans="1:7">
      <c r="A26" s="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6"/>
  <sheetViews>
    <sheetView zoomScale="85" zoomScaleNormal="85" workbookViewId="0">
      <selection activeCell="A2" sqref="A2"/>
    </sheetView>
  </sheetViews>
  <sheetFormatPr defaultRowHeight="15"/>
  <cols>
    <col min="1" max="1" width="19.140625" customWidth="1"/>
  </cols>
  <sheetData>
    <row r="2" spans="1:7">
      <c r="A2" s="27" t="s">
        <v>464</v>
      </c>
    </row>
    <row r="3" spans="1:7">
      <c r="A3" s="26" t="s">
        <v>474</v>
      </c>
    </row>
    <row r="5" spans="1:7">
      <c r="A5" s="36" t="s">
        <v>472</v>
      </c>
      <c r="B5" s="36">
        <v>2005</v>
      </c>
      <c r="C5" s="36">
        <f>B5+1</f>
        <v>2006</v>
      </c>
      <c r="D5" s="36">
        <f>C5+1</f>
        <v>2007</v>
      </c>
      <c r="E5" s="36">
        <f>D5+1</f>
        <v>2008</v>
      </c>
      <c r="F5" s="36">
        <f>E5+1</f>
        <v>2009</v>
      </c>
      <c r="G5" s="35"/>
    </row>
    <row r="6" spans="1:7">
      <c r="A6" s="35" t="s">
        <v>473</v>
      </c>
      <c r="B6" s="38">
        <v>0.40019193857965452</v>
      </c>
      <c r="C6" s="38">
        <v>0.39965986394557823</v>
      </c>
      <c r="D6" s="38">
        <v>0.4</v>
      </c>
      <c r="E6" s="38">
        <v>0.30977258758451137</v>
      </c>
      <c r="F6" s="38">
        <v>0.30960451977401132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C19"/>
  <sheetViews>
    <sheetView zoomScale="85" zoomScaleNormal="85" workbookViewId="0">
      <selection activeCell="A2" sqref="A2"/>
    </sheetView>
  </sheetViews>
  <sheetFormatPr defaultRowHeight="15"/>
  <cols>
    <col min="1" max="3" width="11.140625" style="14" customWidth="1"/>
    <col min="4" max="16384" width="9.140625" style="14"/>
  </cols>
  <sheetData>
    <row r="2" spans="1:3">
      <c r="A2" s="8" t="str">
        <f>company_name</f>
        <v>Henkel AG Cost of Capital</v>
      </c>
    </row>
    <row r="3" spans="1:3">
      <c r="A3" s="14" t="s">
        <v>453</v>
      </c>
    </row>
    <row r="7" spans="1:3">
      <c r="A7" s="9" t="s">
        <v>452</v>
      </c>
      <c r="B7" s="10" t="s">
        <v>13</v>
      </c>
      <c r="C7" s="10" t="s">
        <v>12</v>
      </c>
    </row>
    <row r="8" spans="1:3">
      <c r="A8" s="14" t="s">
        <v>454</v>
      </c>
      <c r="B8" s="13">
        <v>4.9280000000000001E-3</v>
      </c>
      <c r="C8" s="13">
        <v>8.4840000000000002E-3</v>
      </c>
    </row>
    <row r="9" spans="1:3">
      <c r="A9" s="14" t="s">
        <v>455</v>
      </c>
      <c r="B9" s="13">
        <v>1.1516E-2</v>
      </c>
      <c r="C9" s="13">
        <v>1.3801000000000001E-2</v>
      </c>
    </row>
    <row r="10" spans="1:3">
      <c r="A10" s="14" t="s">
        <v>456</v>
      </c>
      <c r="B10" s="13">
        <v>2.7084999999999998E-2</v>
      </c>
      <c r="C10" s="13">
        <v>2.5293E-2</v>
      </c>
    </row>
    <row r="11" spans="1:3">
      <c r="A11" s="14" t="s">
        <v>457</v>
      </c>
      <c r="B11" s="13">
        <v>3.9233000000000004E-2</v>
      </c>
      <c r="C11" s="13">
        <v>3.3757999999999996E-2</v>
      </c>
    </row>
    <row r="12" spans="1:3">
      <c r="A12" s="14" t="s">
        <v>458</v>
      </c>
      <c r="B12" s="13">
        <v>4.6096999999999999E-2</v>
      </c>
      <c r="C12" s="13">
        <v>4.2312000000000002E-2</v>
      </c>
    </row>
    <row r="14" spans="1:3">
      <c r="A14" s="19"/>
      <c r="B14" s="13"/>
      <c r="C14" s="13"/>
    </row>
    <row r="15" spans="1:3">
      <c r="A15" s="21"/>
      <c r="B15" s="13"/>
      <c r="C15" s="13"/>
    </row>
    <row r="16" spans="1:3">
      <c r="A16" s="21"/>
      <c r="B16" s="13"/>
      <c r="C16" s="13"/>
    </row>
    <row r="17" spans="1:3">
      <c r="A17" s="21"/>
      <c r="B17" s="13"/>
      <c r="C17" s="13"/>
    </row>
    <row r="18" spans="1:3">
      <c r="A18" s="21"/>
      <c r="B18" s="13"/>
      <c r="C18" s="13"/>
    </row>
    <row r="19" spans="1:3">
      <c r="A19" s="21"/>
      <c r="B19" s="3"/>
      <c r="C19" s="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M34"/>
  <sheetViews>
    <sheetView zoomScale="85" zoomScaleNormal="85" workbookViewId="0">
      <selection activeCell="B2" sqref="B2"/>
    </sheetView>
  </sheetViews>
  <sheetFormatPr defaultRowHeight="19.5" customHeight="1"/>
  <cols>
    <col min="1" max="1" width="6.5703125" style="14" customWidth="1"/>
    <col min="2" max="2" width="22.28515625" style="14" customWidth="1"/>
    <col min="3" max="6" width="12" style="14" customWidth="1"/>
    <col min="7" max="8" width="9.42578125" style="14" customWidth="1"/>
    <col min="9" max="9" width="21.140625" style="14" customWidth="1"/>
    <col min="10" max="13" width="11.42578125" style="14" customWidth="1"/>
    <col min="14" max="16384" width="9.140625" style="14"/>
  </cols>
  <sheetData>
    <row r="2" spans="2:13" ht="19.5" customHeight="1">
      <c r="B2" s="8" t="str">
        <f>company_name</f>
        <v>Henkel AG Cost of Capital</v>
      </c>
      <c r="I2" s="8" t="str">
        <f>company_name</f>
        <v>Henkel AG Cost of Capital</v>
      </c>
      <c r="J2" s="18"/>
      <c r="K2" s="18"/>
      <c r="L2" s="18"/>
      <c r="M2" s="18"/>
    </row>
    <row r="3" spans="2:13" ht="19.5" customHeight="1">
      <c r="B3" s="35" t="s">
        <v>471</v>
      </c>
      <c r="I3" s="7" t="s">
        <v>466</v>
      </c>
      <c r="J3" s="18"/>
      <c r="K3" s="18"/>
      <c r="L3" s="18"/>
      <c r="M3" s="18"/>
    </row>
    <row r="4" spans="2:13" ht="19.5" customHeight="1">
      <c r="B4" s="7"/>
      <c r="H4" s="7"/>
      <c r="J4" s="18"/>
      <c r="K4" s="18"/>
      <c r="L4" s="18"/>
      <c r="M4" s="18"/>
    </row>
    <row r="5" spans="2:13" ht="19.5" customHeight="1">
      <c r="C5" s="49" t="s">
        <v>527</v>
      </c>
      <c r="D5" s="49" t="s">
        <v>522</v>
      </c>
      <c r="E5" s="49" t="s">
        <v>509</v>
      </c>
      <c r="F5" s="49" t="s">
        <v>523</v>
      </c>
      <c r="I5" s="19"/>
      <c r="J5" s="49" t="s">
        <v>527</v>
      </c>
      <c r="K5" s="49" t="s">
        <v>522</v>
      </c>
      <c r="L5" s="49" t="s">
        <v>509</v>
      </c>
      <c r="M5" s="49" t="s">
        <v>523</v>
      </c>
    </row>
    <row r="6" spans="2:13" ht="19.5" customHeight="1">
      <c r="B6" s="9" t="s">
        <v>22</v>
      </c>
      <c r="C6" s="48" t="s">
        <v>524</v>
      </c>
      <c r="D6" s="48" t="s">
        <v>525</v>
      </c>
      <c r="E6" s="50" t="s">
        <v>521</v>
      </c>
      <c r="F6" s="48" t="s">
        <v>524</v>
      </c>
      <c r="H6" s="15"/>
      <c r="I6" s="20" t="s">
        <v>465</v>
      </c>
      <c r="J6" s="48" t="s">
        <v>524</v>
      </c>
      <c r="K6" s="48" t="s">
        <v>526</v>
      </c>
      <c r="L6" s="50" t="s">
        <v>521</v>
      </c>
      <c r="M6" s="48" t="s">
        <v>524</v>
      </c>
    </row>
    <row r="7" spans="2:13" ht="19.5" customHeight="1">
      <c r="B7" s="45" t="s">
        <v>518</v>
      </c>
      <c r="C7" s="62">
        <v>0.29116753485316538</v>
      </c>
      <c r="D7" s="62">
        <v>0.52508224835162087</v>
      </c>
      <c r="E7" s="62">
        <v>-0.15062133495365457</v>
      </c>
      <c r="F7" s="62">
        <v>0.61819571171236132</v>
      </c>
      <c r="H7" s="16"/>
      <c r="I7" s="65" t="str">
        <f>B9</f>
        <v>Henkel AG</v>
      </c>
      <c r="J7" s="64">
        <f>C9</f>
        <v>0.73457138774676545</v>
      </c>
      <c r="K7" s="64">
        <f>D9</f>
        <v>0.82216282979033295</v>
      </c>
      <c r="L7" s="64">
        <f>E9</f>
        <v>0.28240488958500382</v>
      </c>
      <c r="M7" s="64">
        <f>F9</f>
        <v>0.64111018015253451</v>
      </c>
    </row>
    <row r="8" spans="2:13" ht="19.5" customHeight="1">
      <c r="B8" s="45" t="s">
        <v>517</v>
      </c>
      <c r="C8" s="62">
        <v>0.40924080575777211</v>
      </c>
      <c r="D8" s="62">
        <v>0.60419133985770734</v>
      </c>
      <c r="E8" s="62">
        <v>0.32767636279716239</v>
      </c>
      <c r="F8" s="62">
        <v>0.45507426115863864</v>
      </c>
      <c r="H8" s="16"/>
      <c r="I8" s="65"/>
    </row>
    <row r="9" spans="2:13" ht="19.5" customHeight="1">
      <c r="B9" s="45" t="s">
        <v>475</v>
      </c>
      <c r="C9" s="62">
        <v>0.73457138774676545</v>
      </c>
      <c r="D9" s="62">
        <v>0.82216282979033295</v>
      </c>
      <c r="E9" s="62">
        <v>0.28240488958500382</v>
      </c>
      <c r="F9" s="62">
        <v>0.64111018015253451</v>
      </c>
      <c r="H9" s="67" t="s">
        <v>440</v>
      </c>
      <c r="I9" s="65" t="s">
        <v>441</v>
      </c>
      <c r="J9" s="62">
        <v>0.20592456112802082</v>
      </c>
      <c r="K9" s="59">
        <v>0.46796945595577399</v>
      </c>
      <c r="L9" s="52">
        <v>0.37690865100716886</v>
      </c>
      <c r="M9" s="60">
        <v>0.33986964611883863</v>
      </c>
    </row>
    <row r="10" spans="2:13" ht="19.5" customHeight="1">
      <c r="B10" s="45" t="s">
        <v>516</v>
      </c>
      <c r="C10" s="62">
        <v>0.49343214510902944</v>
      </c>
      <c r="D10" s="62">
        <v>0.66059953722304976</v>
      </c>
      <c r="E10" s="62">
        <v>6.361084372852259E-2</v>
      </c>
      <c r="F10" s="62">
        <v>0.62109138988024648</v>
      </c>
      <c r="H10" s="67"/>
      <c r="I10" s="65" t="s">
        <v>442</v>
      </c>
      <c r="J10" s="62">
        <v>0.20635599887887737</v>
      </c>
      <c r="K10" s="59">
        <v>0.46825851924884787</v>
      </c>
      <c r="L10" s="52">
        <v>0.22055200153395849</v>
      </c>
      <c r="M10" s="60">
        <v>0.38364487433583544</v>
      </c>
    </row>
    <row r="11" spans="2:13" ht="19.5" customHeight="1">
      <c r="B11" s="14" t="s">
        <v>436</v>
      </c>
      <c r="C11" s="62">
        <v>1.3771836016420684</v>
      </c>
      <c r="D11" s="62">
        <v>1.252713013100186</v>
      </c>
      <c r="E11" s="62">
        <v>6.3515656453137555E-3</v>
      </c>
      <c r="F11" s="62">
        <v>1.2448065426289623</v>
      </c>
      <c r="H11" s="67"/>
      <c r="I11" s="65" t="s">
        <v>443</v>
      </c>
      <c r="J11" s="62">
        <v>0.51938908585038601</v>
      </c>
      <c r="K11" s="59">
        <v>0.67799068751975866</v>
      </c>
      <c r="L11" s="52">
        <v>0.13903884696176969</v>
      </c>
      <c r="M11" s="61">
        <v>0.59523052205656213</v>
      </c>
    </row>
    <row r="12" spans="2:13" ht="19.5" customHeight="1">
      <c r="B12" s="45" t="s">
        <v>515</v>
      </c>
      <c r="C12" s="62">
        <v>0.20477660360932448</v>
      </c>
      <c r="D12" s="62">
        <v>0.46720032441824744</v>
      </c>
      <c r="E12" s="62">
        <v>-8.2140205482077275E-4</v>
      </c>
      <c r="F12" s="62">
        <v>0.46758439920455619</v>
      </c>
      <c r="I12" s="66"/>
      <c r="J12" s="62"/>
      <c r="K12" s="62"/>
      <c r="L12" s="52"/>
      <c r="M12" s="60">
        <v>0.43958168083707871</v>
      </c>
    </row>
    <row r="13" spans="2:13" ht="19.5" customHeight="1">
      <c r="B13" s="45" t="s">
        <v>513</v>
      </c>
      <c r="C13" s="62">
        <v>0.72750608350608659</v>
      </c>
      <c r="D13" s="62">
        <v>0.8174290759490781</v>
      </c>
      <c r="E13" s="62">
        <v>0.62722082369746546</v>
      </c>
      <c r="F13" s="62">
        <v>0.5023467399413365</v>
      </c>
      <c r="I13" s="66"/>
      <c r="J13" s="62"/>
      <c r="K13" s="62"/>
      <c r="L13" s="52"/>
      <c r="M13" s="60"/>
    </row>
    <row r="14" spans="2:13" ht="19.5" customHeight="1">
      <c r="B14" s="45" t="s">
        <v>514</v>
      </c>
      <c r="C14" s="62">
        <v>0.51938908585038601</v>
      </c>
      <c r="D14" s="62">
        <v>0.67799068751975866</v>
      </c>
      <c r="E14" s="62">
        <v>0.13903884696176969</v>
      </c>
      <c r="F14" s="63">
        <v>0.59523052205656213</v>
      </c>
      <c r="H14" s="67" t="s">
        <v>444</v>
      </c>
      <c r="I14" s="65" t="s">
        <v>445</v>
      </c>
      <c r="J14" s="62">
        <v>0.29116753485316538</v>
      </c>
      <c r="K14" s="59">
        <v>0.52508224835162087</v>
      </c>
      <c r="L14" s="52">
        <v>-0.15062133495365457</v>
      </c>
      <c r="M14" s="60">
        <v>0.61819571171236132</v>
      </c>
    </row>
    <row r="15" spans="2:13" ht="19.5" customHeight="1">
      <c r="B15" s="45"/>
      <c r="C15" s="62"/>
      <c r="D15" s="62"/>
      <c r="E15" s="62"/>
      <c r="F15" s="62">
        <v>0.64317996834189983</v>
      </c>
      <c r="H15" s="67"/>
      <c r="I15" s="65" t="s">
        <v>446</v>
      </c>
      <c r="J15" s="62">
        <v>0.36478772814229882</v>
      </c>
      <c r="K15" s="59">
        <v>0.57440777785534025</v>
      </c>
      <c r="L15" s="52">
        <v>9.3941227165129218E-2</v>
      </c>
      <c r="M15" s="60">
        <v>0.52508102226284781</v>
      </c>
    </row>
    <row r="16" spans="2:13" ht="19.5" customHeight="1">
      <c r="C16" s="18"/>
      <c r="D16" s="18"/>
      <c r="E16" s="18"/>
      <c r="F16" s="18"/>
      <c r="G16" s="17"/>
      <c r="H16" s="67"/>
      <c r="I16" s="65" t="s">
        <v>447</v>
      </c>
      <c r="J16" s="62">
        <v>0.90083711715836057</v>
      </c>
      <c r="K16" s="59">
        <v>0.93356086849610165</v>
      </c>
      <c r="L16" s="52">
        <v>8.7284619268470434E-2</v>
      </c>
      <c r="M16" s="61">
        <v>0.85861682576196585</v>
      </c>
    </row>
    <row r="17" spans="2:13" ht="19.5" customHeight="1">
      <c r="B17" s="45" t="s">
        <v>519</v>
      </c>
      <c r="C17" s="18"/>
      <c r="D17" s="18"/>
      <c r="E17" s="18"/>
      <c r="F17" s="18"/>
      <c r="G17" s="17"/>
      <c r="I17" s="66"/>
      <c r="J17" s="62"/>
      <c r="K17" s="62"/>
      <c r="L17" s="52"/>
      <c r="M17" s="60">
        <v>0.6672978532457251</v>
      </c>
    </row>
    <row r="18" spans="2:13" ht="19.5" customHeight="1">
      <c r="B18" s="45" t="s">
        <v>520</v>
      </c>
      <c r="C18" s="18"/>
      <c r="D18" s="18"/>
      <c r="E18" s="18"/>
      <c r="F18" s="18"/>
      <c r="G18" s="17"/>
      <c r="I18" s="66"/>
      <c r="J18" s="62"/>
      <c r="K18" s="62"/>
      <c r="L18" s="52"/>
      <c r="M18" s="60"/>
    </row>
    <row r="19" spans="2:13" ht="19.5" customHeight="1">
      <c r="G19" s="17"/>
      <c r="H19" s="67" t="s">
        <v>448</v>
      </c>
      <c r="I19" s="65" t="s">
        <v>449</v>
      </c>
      <c r="J19" s="62">
        <v>0.61797883670913822</v>
      </c>
      <c r="K19" s="59">
        <v>0.74404582059512259</v>
      </c>
      <c r="L19" s="52">
        <v>7.125524933576996E-2</v>
      </c>
      <c r="M19" s="60">
        <v>0.69455512218630155</v>
      </c>
    </row>
    <row r="20" spans="2:13" ht="19.5" customHeight="1">
      <c r="G20" s="17"/>
      <c r="H20" s="67"/>
      <c r="I20" s="65" t="s">
        <v>450</v>
      </c>
      <c r="J20" s="62">
        <v>0.91288423798755114</v>
      </c>
      <c r="K20" s="59">
        <v>0.94163243945165931</v>
      </c>
      <c r="L20" s="52">
        <v>0.45265802134318911</v>
      </c>
      <c r="M20" s="60">
        <v>0.64821343056432934</v>
      </c>
    </row>
    <row r="21" spans="2:13" ht="19.5" customHeight="1">
      <c r="G21" s="17"/>
      <c r="H21" s="67"/>
      <c r="I21" s="65" t="s">
        <v>451</v>
      </c>
      <c r="J21" s="62">
        <v>0.86573877801587218</v>
      </c>
      <c r="K21" s="59">
        <v>0.91004498127063438</v>
      </c>
      <c r="L21" s="52">
        <v>0.1668926959669807</v>
      </c>
      <c r="M21" s="61">
        <v>0.77988746044596513</v>
      </c>
    </row>
    <row r="22" spans="2:13" ht="19.5" customHeight="1">
      <c r="G22" s="17"/>
      <c r="J22" s="45"/>
      <c r="K22" s="45"/>
      <c r="L22" s="45"/>
      <c r="M22" s="60">
        <v>0.70755200439886534</v>
      </c>
    </row>
    <row r="23" spans="2:13" ht="19.5" customHeight="1">
      <c r="G23" s="17"/>
    </row>
    <row r="24" spans="2:13" ht="19.5" customHeight="1">
      <c r="G24" s="17"/>
    </row>
    <row r="25" spans="2:13" ht="19.5" customHeight="1">
      <c r="G25"/>
    </row>
    <row r="26" spans="2:13" ht="19.5" customHeight="1">
      <c r="G26"/>
    </row>
    <row r="27" spans="2:13" ht="19.5" customHeight="1">
      <c r="G27"/>
    </row>
    <row r="28" spans="2:13" ht="19.5" customHeight="1">
      <c r="G28"/>
    </row>
    <row r="29" spans="2:13" ht="19.5" customHeight="1">
      <c r="G29"/>
    </row>
    <row r="30" spans="2:13" ht="19.5" customHeight="1">
      <c r="G30"/>
    </row>
    <row r="31" spans="2:13" ht="19.5" customHeight="1">
      <c r="G31"/>
    </row>
    <row r="32" spans="2:13" ht="19.5" customHeight="1">
      <c r="G32"/>
    </row>
    <row r="33" spans="7:7" ht="19.5" customHeight="1">
      <c r="G33"/>
    </row>
    <row r="34" spans="7:7" ht="19.5" customHeight="1">
      <c r="G34" s="17"/>
    </row>
  </sheetData>
  <mergeCells count="3">
    <mergeCell ref="H9:H11"/>
    <mergeCell ref="H14:H16"/>
    <mergeCell ref="H19:H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4"/>
  <sheetViews>
    <sheetView zoomScale="85" zoomScaleNormal="85" workbookViewId="0">
      <selection activeCell="A2" sqref="A2"/>
    </sheetView>
  </sheetViews>
  <sheetFormatPr defaultRowHeight="15"/>
  <cols>
    <col min="1" max="1" width="23" customWidth="1"/>
    <col min="5" max="5" width="10.42578125" bestFit="1" customWidth="1"/>
    <col min="16" max="16" width="10.140625" bestFit="1" customWidth="1"/>
    <col min="17" max="17" width="10.42578125" bestFit="1" customWidth="1"/>
  </cols>
  <sheetData>
    <row r="2" spans="1:10">
      <c r="A2" s="34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>
      <c r="A3" s="33" t="s">
        <v>470</v>
      </c>
      <c r="B3" s="33"/>
      <c r="C3" s="33"/>
      <c r="D3" s="33"/>
      <c r="E3" s="33"/>
      <c r="F3" s="33"/>
      <c r="G3" s="33"/>
      <c r="H3" s="33"/>
      <c r="I3" s="33"/>
      <c r="J3" s="33"/>
    </row>
    <row r="5" spans="1:10">
      <c r="A5" s="1"/>
    </row>
    <row r="6" spans="1:10">
      <c r="B6" s="37" t="s">
        <v>248</v>
      </c>
    </row>
    <row r="7" spans="1:10">
      <c r="A7" s="36" t="s">
        <v>249</v>
      </c>
      <c r="B7" s="40" t="s">
        <v>478</v>
      </c>
    </row>
    <row r="8" spans="1:10">
      <c r="A8" s="39" t="s">
        <v>475</v>
      </c>
      <c r="B8" s="41">
        <v>7.4998856814239012E-2</v>
      </c>
    </row>
    <row r="9" spans="1:10">
      <c r="A9" s="39" t="s">
        <v>476</v>
      </c>
      <c r="B9" s="52">
        <v>6.1944084843873218E-2</v>
      </c>
    </row>
    <row r="10" spans="1:10">
      <c r="A10" s="39" t="s">
        <v>477</v>
      </c>
      <c r="B10" s="52">
        <v>7.6545301490594714E-2</v>
      </c>
    </row>
    <row r="11" spans="1:10">
      <c r="A11" s="35" t="s">
        <v>2</v>
      </c>
      <c r="B11" s="52">
        <v>7.9126407503838744E-2</v>
      </c>
    </row>
    <row r="12" spans="1:10">
      <c r="B12" s="41"/>
    </row>
    <row r="34" spans="3:3">
      <c r="C34" s="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L29"/>
  <sheetViews>
    <sheetView zoomScale="85" zoomScaleNormal="85" workbookViewId="0">
      <selection activeCell="A2" sqref="A2"/>
    </sheetView>
  </sheetViews>
  <sheetFormatPr defaultRowHeight="15"/>
  <cols>
    <col min="1" max="1" width="21.7109375" style="45" customWidth="1"/>
    <col min="2" max="5" width="11.140625" style="45" customWidth="1"/>
    <col min="6" max="7" width="9.140625" style="45"/>
    <col min="8" max="10" width="12.85546875" style="45" customWidth="1"/>
    <col min="11" max="16384" width="9.140625" style="45"/>
  </cols>
  <sheetData>
    <row r="2" spans="1:12">
      <c r="A2" s="46" t="str">
        <f>company_name</f>
        <v>Henkel AG Cost of Capital</v>
      </c>
    </row>
    <row r="3" spans="1:12">
      <c r="A3" s="45" t="s">
        <v>479</v>
      </c>
    </row>
    <row r="5" spans="1:12">
      <c r="B5" s="49" t="s">
        <v>480</v>
      </c>
      <c r="C5" s="49" t="s">
        <v>481</v>
      </c>
      <c r="D5" s="49" t="s">
        <v>482</v>
      </c>
      <c r="E5" s="49"/>
      <c r="F5" s="49" t="s">
        <v>483</v>
      </c>
      <c r="G5" s="49"/>
      <c r="H5" s="49" t="s">
        <v>484</v>
      </c>
      <c r="I5" s="49" t="s">
        <v>485</v>
      </c>
      <c r="J5" s="49" t="s">
        <v>486</v>
      </c>
      <c r="L5" s="49" t="s">
        <v>509</v>
      </c>
    </row>
    <row r="6" spans="1:12" ht="17.25">
      <c r="A6" s="47" t="s">
        <v>507</v>
      </c>
      <c r="B6" s="48" t="s">
        <v>487</v>
      </c>
      <c r="C6" s="50" t="s">
        <v>488</v>
      </c>
      <c r="D6" s="50" t="s">
        <v>489</v>
      </c>
      <c r="E6" s="50" t="s">
        <v>490</v>
      </c>
      <c r="F6" s="50" t="s">
        <v>491</v>
      </c>
      <c r="G6" s="48"/>
      <c r="H6" s="50" t="s">
        <v>492</v>
      </c>
      <c r="I6" s="50" t="s">
        <v>493</v>
      </c>
      <c r="J6" s="50" t="s">
        <v>494</v>
      </c>
      <c r="L6" s="50" t="s">
        <v>495</v>
      </c>
    </row>
    <row r="7" spans="1:12">
      <c r="A7" s="45" t="s">
        <v>475</v>
      </c>
      <c r="B7" s="54">
        <v>4179</v>
      </c>
      <c r="C7" s="54">
        <v>844</v>
      </c>
      <c r="D7" s="54">
        <v>5023</v>
      </c>
      <c r="E7" s="54">
        <v>-1226</v>
      </c>
      <c r="F7" s="54">
        <v>3797</v>
      </c>
      <c r="G7" s="55"/>
      <c r="H7" s="54">
        <v>31</v>
      </c>
      <c r="I7" s="54">
        <v>433.71724599999999</v>
      </c>
      <c r="J7" s="54">
        <v>13445.234625999999</v>
      </c>
      <c r="L7" s="52">
        <f>F7/(F7+J7)</f>
        <v>0.22021507550270825</v>
      </c>
    </row>
    <row r="8" spans="1:12">
      <c r="A8" s="45" t="s">
        <v>508</v>
      </c>
      <c r="B8" s="51">
        <f>B7/1000</f>
        <v>4.1790000000000003</v>
      </c>
      <c r="C8" s="51">
        <f t="shared" ref="C8:J8" si="0">C7/1000</f>
        <v>0.84399999999999997</v>
      </c>
      <c r="D8" s="51">
        <f t="shared" si="0"/>
        <v>5.0229999999999997</v>
      </c>
      <c r="E8" s="51">
        <f t="shared" si="0"/>
        <v>-1.226</v>
      </c>
      <c r="F8" s="51">
        <f t="shared" si="0"/>
        <v>3.7970000000000002</v>
      </c>
      <c r="G8" s="51"/>
      <c r="H8" s="51">
        <f t="shared" si="0"/>
        <v>3.1E-2</v>
      </c>
      <c r="I8" s="51">
        <f t="shared" si="0"/>
        <v>0.433717246</v>
      </c>
      <c r="J8" s="51">
        <f t="shared" si="0"/>
        <v>13.445234626</v>
      </c>
      <c r="L8" s="52">
        <f>F8/(F8+J8)</f>
        <v>0.22021507550270825</v>
      </c>
    </row>
    <row r="11" spans="1:12">
      <c r="A11" s="46" t="str">
        <f>company_name</f>
        <v>Henkel AG Cost of Capital</v>
      </c>
    </row>
    <row r="12" spans="1:12">
      <c r="A12" s="45" t="s">
        <v>479</v>
      </c>
    </row>
    <row r="14" spans="1:12">
      <c r="A14" s="53"/>
      <c r="B14" s="48" t="s">
        <v>511</v>
      </c>
      <c r="C14" s="48" t="s">
        <v>512</v>
      </c>
    </row>
    <row r="15" spans="1:12">
      <c r="A15" s="45" t="s">
        <v>496</v>
      </c>
      <c r="B15" s="51">
        <f>F8</f>
        <v>3.7970000000000002</v>
      </c>
      <c r="C15" s="52">
        <f>B15/B$17</f>
        <v>0.22021507550270825</v>
      </c>
    </row>
    <row r="16" spans="1:12">
      <c r="A16" s="56" t="s">
        <v>264</v>
      </c>
      <c r="B16" s="51">
        <f>J8</f>
        <v>13.445234626</v>
      </c>
      <c r="C16" s="52">
        <f>B16/B$17</f>
        <v>0.77978492449729186</v>
      </c>
    </row>
    <row r="17" spans="1:5" ht="15.75" thickBot="1">
      <c r="A17" s="58" t="s">
        <v>501</v>
      </c>
      <c r="B17" s="5">
        <f>SUM(B15:B16)</f>
        <v>17.242234625999998</v>
      </c>
      <c r="C17" s="42">
        <f>B17/B$17</f>
        <v>1</v>
      </c>
    </row>
    <row r="18" spans="1:5" ht="15.75" thickTop="1"/>
    <row r="20" spans="1:5">
      <c r="A20" s="46" t="s">
        <v>510</v>
      </c>
    </row>
    <row r="22" spans="1:5">
      <c r="A22" s="44" t="s">
        <v>497</v>
      </c>
      <c r="B22" s="43" t="s">
        <v>498</v>
      </c>
      <c r="C22" s="43" t="s">
        <v>480</v>
      </c>
      <c r="D22" s="43" t="s">
        <v>499</v>
      </c>
      <c r="E22" s="43" t="s">
        <v>500</v>
      </c>
    </row>
    <row r="23" spans="1:5">
      <c r="A23" s="56" t="s">
        <v>502</v>
      </c>
      <c r="B23" s="51">
        <f>B8</f>
        <v>4.1790000000000003</v>
      </c>
      <c r="C23" s="51">
        <v>0</v>
      </c>
      <c r="D23" s="51">
        <v>0</v>
      </c>
      <c r="E23" s="51">
        <f>ABS(B23)</f>
        <v>4.1790000000000003</v>
      </c>
    </row>
    <row r="24" spans="1:5">
      <c r="A24" s="56" t="s">
        <v>504</v>
      </c>
      <c r="B24" s="51">
        <f>C8</f>
        <v>0.84399999999999997</v>
      </c>
      <c r="C24" s="51">
        <v>0</v>
      </c>
      <c r="D24" s="51">
        <f>IF(B24&gt;0,SUMIF(C$23:C23,"&lt;1",B$23:B23)*(1-C24),SUMIF(C$23:C24,"&lt;1",B$23:B24))</f>
        <v>4.1790000000000003</v>
      </c>
      <c r="E24" s="51">
        <f t="shared" ref="E24:E27" si="1">ABS(B24)</f>
        <v>0.84399999999999997</v>
      </c>
    </row>
    <row r="25" spans="1:5">
      <c r="A25" s="56" t="s">
        <v>503</v>
      </c>
      <c r="B25" s="51">
        <f>D8</f>
        <v>5.0229999999999997</v>
      </c>
      <c r="C25" s="51">
        <v>1</v>
      </c>
      <c r="D25" s="51">
        <f>IF(B25&gt;0,SUMIF(C$23:C24,"&lt;1",B$23:B24)*(1-C25),SUMIF(C$23:C25,"&lt;1",B$23:B25))</f>
        <v>0</v>
      </c>
      <c r="E25" s="51">
        <f t="shared" si="1"/>
        <v>5.0229999999999997</v>
      </c>
    </row>
    <row r="26" spans="1:5">
      <c r="A26" s="56" t="s">
        <v>490</v>
      </c>
      <c r="B26" s="51">
        <f>E8</f>
        <v>-1.226</v>
      </c>
      <c r="C26" s="51">
        <v>0</v>
      </c>
      <c r="D26" s="51">
        <f>IF(B26&gt;0,SUMIF(C$23:C25,"&lt;1",B$23:B25)*(1-C26),SUMIF(C$23:C26,"&lt;1",B$23:B26))</f>
        <v>3.7970000000000006</v>
      </c>
      <c r="E26" s="51">
        <f t="shared" si="1"/>
        <v>1.226</v>
      </c>
    </row>
    <row r="27" spans="1:5">
      <c r="A27" s="56" t="s">
        <v>496</v>
      </c>
      <c r="B27" s="51">
        <f>F8</f>
        <v>3.7970000000000002</v>
      </c>
      <c r="C27" s="51">
        <v>1</v>
      </c>
      <c r="D27" s="51">
        <f>IF(B27&gt;0,SUMIF(C$23:C26,"&lt;1",B$23:B26)*(1-C27),SUMIF(C$23:C27,"&lt;1",B$23:B27))</f>
        <v>0</v>
      </c>
      <c r="E27" s="51">
        <f t="shared" si="1"/>
        <v>3.7970000000000002</v>
      </c>
    </row>
    <row r="28" spans="1:5">
      <c r="A28" s="57" t="s">
        <v>505</v>
      </c>
      <c r="B28" s="6">
        <f>J8</f>
        <v>13.445234626</v>
      </c>
      <c r="C28" s="51">
        <v>0</v>
      </c>
      <c r="D28" s="51">
        <f>IF(B28&gt;0,SUMIF(C$23:C27,"&lt;1",B$23:B27)*(1-C28),SUMIF(C$23:C28,"&lt;1",B$23:B28))</f>
        <v>3.7970000000000006</v>
      </c>
      <c r="E28" s="51">
        <f t="shared" ref="E28:E29" si="2">ABS(B28)</f>
        <v>13.445234626</v>
      </c>
    </row>
    <row r="29" spans="1:5">
      <c r="A29" s="57" t="s">
        <v>506</v>
      </c>
      <c r="B29" s="6">
        <f>SUM(B27:B28)</f>
        <v>17.242234625999998</v>
      </c>
      <c r="C29" s="51">
        <v>1</v>
      </c>
      <c r="D29" s="51">
        <f>IF(B29&gt;0,SUMIF(C$23:C28,"&lt;1",B$23:B28)*(1-C29),SUMIF(C$23:C29,"&lt;1",B$23:B29))</f>
        <v>0</v>
      </c>
      <c r="E29" s="51">
        <f t="shared" si="2"/>
        <v>17.242234625999998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Cost of debt</vt:lpstr>
      <vt:lpstr>Marginal Taxes</vt:lpstr>
      <vt:lpstr>Risk-free</vt:lpstr>
      <vt:lpstr>Comparables</vt:lpstr>
      <vt:lpstr>Cost of Equity</vt:lpstr>
      <vt:lpstr>Waterfall</vt:lpstr>
      <vt:lpstr>company_name</vt:lpstr>
    </vt:vector>
  </TitlesOfParts>
  <Company>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Wessels</dc:creator>
  <cp:lastModifiedBy>Professor David Wessels</cp:lastModifiedBy>
  <cp:lastPrinted>2010-11-20T00:43:53Z</cp:lastPrinted>
  <dcterms:created xsi:type="dcterms:W3CDTF">2010-11-16T17:42:32Z</dcterms:created>
  <dcterms:modified xsi:type="dcterms:W3CDTF">2010-12-03T04:49:12Z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chePFDLData">
    <vt:lpwstr>True</vt:lpwstr>
  </property>
</Properties>
</file>